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3"/>
  <workbookPr defaultThemeVersion="124226"/>
  <mc:AlternateContent xmlns:mc="http://schemas.openxmlformats.org/markup-compatibility/2006">
    <mc:Choice Requires="x15">
      <x15ac:absPath xmlns:x15ac="http://schemas.microsoft.com/office/spreadsheetml/2010/11/ac" url="C:\Users\emazzoli\Desktop\Documentación gral SC REFEFO\Documentación General\ANEXO 11 - Planilla de Seguimiento de contrato\"/>
    </mc:Choice>
  </mc:AlternateContent>
  <xr:revisionPtr revIDLastSave="0" documentId="13_ncr:1_{6F3B98CE-3508-4FAD-9A75-77A542A7C9BE}" xr6:coauthVersionLast="36" xr6:coauthVersionMax="36" xr10:uidLastSave="{00000000-0000-0000-0000-000000000000}"/>
  <bookViews>
    <workbookView xWindow="0" yWindow="0" windowWidth="9585" windowHeight="4845" tabRatio="907" activeTab="6" xr2:uid="{00000000-000D-0000-FFFF-FFFF00000000}"/>
  </bookViews>
  <sheets>
    <sheet name="Contrato" sheetId="6" r:id="rId1"/>
    <sheet name="Cañuelas-Saladillo" sheetId="25" state="hidden" r:id="rId2"/>
    <sheet name="Lobos-Chascomus" sheetId="26" state="hidden" r:id="rId3"/>
    <sheet name="Lobos-Mercedes" sheetId="27" state="hidden" r:id="rId4"/>
    <sheet name="Bragado-Azul" sheetId="23" state="hidden" r:id="rId5"/>
    <sheet name="Azul-Las Armas" sheetId="22" state="hidden" r:id="rId6"/>
    <sheet name="Obra Civil Sitio" sheetId="28" r:id="rId7"/>
    <sheet name="Pigue-Benito Juarez" sheetId="29" state="hidden" r:id="rId8"/>
    <sheet name="Junin-Teodolina" sheetId="31" state="hidden" r:id="rId9"/>
    <sheet name="Lincoln-Pergamino" sheetId="32" state="hidden" r:id="rId10"/>
    <sheet name="Trenque Lauquen-Pigue" sheetId="33" state="hidden" r:id="rId11"/>
    <sheet name="Pehuajo-LM La Pampa" sheetId="34" state="hidden" r:id="rId12"/>
    <sheet name="Pergamino-San Nicolas " sheetId="35" state="hidden" r:id="rId13"/>
    <sheet name="Pergamino-Colon" sheetId="36" state="hidden" r:id="rId14"/>
    <sheet name="Arrecifes-Carmen de Areco" sheetId="37" state="hidden" r:id="rId15"/>
    <sheet name="Chasicó - LM La Pampa" sheetId="39" state="hidden" r:id="rId16"/>
    <sheet name="M. de Hoz-Limite La Pampa" sheetId="40" state="hidden" r:id="rId17"/>
    <sheet name="Gral Villegas-Limite La Pampa" sheetId="24" state="hidden" r:id="rId18"/>
    <sheet name="B. Juarez-Tandil" sheetId="41" state="hidden" r:id="rId19"/>
    <sheet name="Gral. Lamadrid-Olavarría" sheetId="45" state="hidden" r:id="rId20"/>
    <sheet name="Olavarría-Azul" sheetId="46" state="hidden" r:id="rId21"/>
    <sheet name="Arroyo Corto" sheetId="47" state="hidden" r:id="rId22"/>
    <sheet name="Baigorrita-Cruce RP65-RP70" sheetId="48" state="hidden" r:id="rId23"/>
    <sheet name="9 de Julio-Bragado" sheetId="49" state="hidden" r:id="rId24"/>
    <sheet name="Gral.Villegas-Rivadavia" sheetId="50" state="hidden" r:id="rId25"/>
    <sheet name="Urb Mar del Plata" sheetId="51" state="hidden" r:id="rId26"/>
    <sheet name="Gral. Alvear" sheetId="52" state="hidden" r:id="rId27"/>
    <sheet name="Laguna Alsina" sheetId="53" state="hidden" r:id="rId28"/>
    <sheet name="Urb Balcarce" sheetId="54" state="hidden" r:id="rId29"/>
    <sheet name="Anexos" sheetId="8" state="hidden" r:id="rId30"/>
  </sheets>
  <definedNames>
    <definedName name="dl">Contrato!$K$3</definedName>
  </definedNames>
  <calcPr calcId="191029"/>
</workbook>
</file>

<file path=xl/calcChain.xml><?xml version="1.0" encoding="utf-8"?>
<calcChain xmlns="http://schemas.openxmlformats.org/spreadsheetml/2006/main">
  <c r="D34" i="6" l="1"/>
  <c r="K34" i="6" s="1"/>
  <c r="H34" i="6"/>
  <c r="G34" i="6"/>
  <c r="J34" i="6" l="1"/>
  <c r="L34" i="6"/>
  <c r="L35" i="6" s="1"/>
  <c r="I34" i="6"/>
  <c r="G31" i="6"/>
  <c r="B13" i="28" l="1"/>
  <c r="D31" i="6" l="1"/>
  <c r="J31" i="6" s="1"/>
  <c r="D28" i="6"/>
  <c r="H31" i="6"/>
  <c r="H28" i="6"/>
  <c r="G28" i="6"/>
  <c r="I28" i="6" s="1"/>
  <c r="K28" i="6"/>
  <c r="L31" i="6" l="1"/>
  <c r="L32" i="6" s="1"/>
  <c r="K31" i="6"/>
  <c r="J28" i="6"/>
  <c r="L28" i="6"/>
  <c r="L29" i="6" s="1"/>
  <c r="C13" i="28"/>
  <c r="C8" i="28" l="1"/>
  <c r="C5" i="28"/>
  <c r="B5" i="28"/>
  <c r="G25" i="6"/>
  <c r="E39" i="6"/>
  <c r="H25" i="6" l="1"/>
  <c r="C20" i="6"/>
  <c r="D8" i="6"/>
  <c r="D10" i="6" l="1"/>
  <c r="E15" i="54" l="1"/>
  <c r="H15" i="54" s="1"/>
  <c r="D15" i="54"/>
  <c r="G15" i="54" s="1"/>
  <c r="E14" i="54"/>
  <c r="H14" i="54" s="1"/>
  <c r="D14" i="54"/>
  <c r="G14" i="54" s="1"/>
  <c r="E13" i="54"/>
  <c r="H13" i="54" s="1"/>
  <c r="D13" i="54"/>
  <c r="G13" i="54" s="1"/>
  <c r="E12" i="54"/>
  <c r="H12" i="54" s="1"/>
  <c r="H16" i="54" s="1"/>
  <c r="D12" i="54"/>
  <c r="E15" i="53"/>
  <c r="H15" i="53" s="1"/>
  <c r="D15" i="53"/>
  <c r="E14" i="53"/>
  <c r="H14" i="53" s="1"/>
  <c r="D14" i="53"/>
  <c r="E13" i="53"/>
  <c r="H13" i="53" s="1"/>
  <c r="D13" i="53"/>
  <c r="E12" i="53"/>
  <c r="H12" i="53" s="1"/>
  <c r="H16" i="53" s="1"/>
  <c r="D12" i="53"/>
  <c r="G12" i="53" s="1"/>
  <c r="G16" i="53" s="1"/>
  <c r="G8" i="53"/>
  <c r="E15" i="52"/>
  <c r="H15" i="52" s="1"/>
  <c r="D15" i="52"/>
  <c r="E14" i="52"/>
  <c r="H14" i="52" s="1"/>
  <c r="D14" i="52"/>
  <c r="G14" i="52" s="1"/>
  <c r="E13" i="52"/>
  <c r="H13" i="52" s="1"/>
  <c r="D13" i="52"/>
  <c r="E12" i="52"/>
  <c r="H12" i="52" s="1"/>
  <c r="H16" i="52" s="1"/>
  <c r="D12" i="52"/>
  <c r="G12" i="52" s="1"/>
  <c r="G16" i="52" s="1"/>
  <c r="E15" i="51"/>
  <c r="H15" i="51" s="1"/>
  <c r="D15" i="51"/>
  <c r="E14" i="51"/>
  <c r="D14" i="51"/>
  <c r="G14" i="51" s="1"/>
  <c r="E13" i="51"/>
  <c r="H13" i="51" s="1"/>
  <c r="D13" i="51"/>
  <c r="E12" i="51"/>
  <c r="D12" i="51"/>
  <c r="G12" i="51" s="1"/>
  <c r="G16" i="51" s="1"/>
  <c r="E15" i="50"/>
  <c r="H15" i="50" s="1"/>
  <c r="D15" i="50"/>
  <c r="E14" i="50"/>
  <c r="H14" i="50" s="1"/>
  <c r="D14" i="50"/>
  <c r="E13" i="50"/>
  <c r="H13" i="50" s="1"/>
  <c r="D13" i="50"/>
  <c r="E12" i="50"/>
  <c r="H12" i="50" s="1"/>
  <c r="H16" i="50" s="1"/>
  <c r="D12" i="50"/>
  <c r="G8" i="50"/>
  <c r="G5" i="50"/>
  <c r="E15" i="49"/>
  <c r="H15" i="49" s="1"/>
  <c r="D15" i="49"/>
  <c r="E14" i="49"/>
  <c r="D14" i="49"/>
  <c r="G14" i="49" s="1"/>
  <c r="E13" i="49"/>
  <c r="H13" i="49" s="1"/>
  <c r="D13" i="49"/>
  <c r="E12" i="49"/>
  <c r="D12" i="49"/>
  <c r="G12" i="49" s="1"/>
  <c r="G16" i="49" s="1"/>
  <c r="E15" i="48"/>
  <c r="H15" i="48" s="1"/>
  <c r="D15" i="48"/>
  <c r="G15" i="48" s="1"/>
  <c r="E14" i="48"/>
  <c r="H14" i="48" s="1"/>
  <c r="D14" i="48"/>
  <c r="E13" i="48"/>
  <c r="H13" i="48" s="1"/>
  <c r="D13" i="48"/>
  <c r="G13" i="48" s="1"/>
  <c r="E12" i="48"/>
  <c r="H12" i="48" s="1"/>
  <c r="H16" i="48" s="1"/>
  <c r="D12" i="48"/>
  <c r="G8" i="48"/>
  <c r="E15" i="47"/>
  <c r="H15" i="47" s="1"/>
  <c r="D15" i="47"/>
  <c r="E14" i="47"/>
  <c r="H14" i="47" s="1"/>
  <c r="D14" i="47"/>
  <c r="E13" i="47"/>
  <c r="H13" i="47" s="1"/>
  <c r="D13" i="47"/>
  <c r="E12" i="47"/>
  <c r="H12" i="47" s="1"/>
  <c r="H16" i="47" s="1"/>
  <c r="D12" i="47"/>
  <c r="G8" i="47"/>
  <c r="E15" i="46"/>
  <c r="H15" i="46" s="1"/>
  <c r="D15" i="46"/>
  <c r="G15" i="46" s="1"/>
  <c r="E14" i="46"/>
  <c r="H14" i="46" s="1"/>
  <c r="D14" i="46"/>
  <c r="E13" i="46"/>
  <c r="H13" i="46" s="1"/>
  <c r="D13" i="46"/>
  <c r="G13" i="46" s="1"/>
  <c r="E12" i="46"/>
  <c r="H12" i="46" s="1"/>
  <c r="H16" i="46" s="1"/>
  <c r="D12" i="46"/>
  <c r="G8" i="46"/>
  <c r="E15" i="45"/>
  <c r="H15" i="45" s="1"/>
  <c r="D15" i="45"/>
  <c r="G15" i="45" s="1"/>
  <c r="E14" i="45"/>
  <c r="H14" i="45" s="1"/>
  <c r="D14" i="45"/>
  <c r="E13" i="45"/>
  <c r="H13" i="45" s="1"/>
  <c r="D13" i="45"/>
  <c r="G13" i="45" s="1"/>
  <c r="E12" i="45"/>
  <c r="H12" i="45" s="1"/>
  <c r="H16" i="45" s="1"/>
  <c r="D12" i="45"/>
  <c r="G8" i="45"/>
  <c r="G5" i="45"/>
  <c r="E15" i="41"/>
  <c r="H15" i="41" s="1"/>
  <c r="D15" i="41"/>
  <c r="E14" i="41"/>
  <c r="D14" i="41"/>
  <c r="G14" i="41" s="1"/>
  <c r="E13" i="41"/>
  <c r="H13" i="41" s="1"/>
  <c r="D13" i="41"/>
  <c r="E12" i="41"/>
  <c r="D12" i="41"/>
  <c r="G12" i="41" s="1"/>
  <c r="G16" i="41" s="1"/>
  <c r="G8" i="41"/>
  <c r="E15" i="24"/>
  <c r="H15" i="24" s="1"/>
  <c r="D15" i="24"/>
  <c r="E14" i="24"/>
  <c r="D14" i="24"/>
  <c r="G14" i="24" s="1"/>
  <c r="E13" i="24"/>
  <c r="H13" i="24" s="1"/>
  <c r="D13" i="24"/>
  <c r="G13" i="24" s="1"/>
  <c r="E12" i="24"/>
  <c r="D12" i="24"/>
  <c r="G12" i="24" s="1"/>
  <c r="G16" i="24" s="1"/>
  <c r="G8" i="24"/>
  <c r="G5" i="24"/>
  <c r="E15" i="40"/>
  <c r="H15" i="40" s="1"/>
  <c r="D15" i="40"/>
  <c r="E14" i="40"/>
  <c r="H14" i="40" s="1"/>
  <c r="D14" i="40"/>
  <c r="G14" i="40" s="1"/>
  <c r="E13" i="40"/>
  <c r="H13" i="40" s="1"/>
  <c r="D13" i="40"/>
  <c r="E12" i="40"/>
  <c r="H12" i="40" s="1"/>
  <c r="H16" i="40" s="1"/>
  <c r="D12" i="40"/>
  <c r="G8" i="40"/>
  <c r="E15" i="39"/>
  <c r="H15" i="39" s="1"/>
  <c r="D15" i="39"/>
  <c r="E14" i="39"/>
  <c r="H14" i="39" s="1"/>
  <c r="D14" i="39"/>
  <c r="G14" i="39" s="1"/>
  <c r="E13" i="39"/>
  <c r="H13" i="39" s="1"/>
  <c r="D13" i="39"/>
  <c r="E12" i="39"/>
  <c r="H12" i="39" s="1"/>
  <c r="H16" i="39" s="1"/>
  <c r="D12" i="39"/>
  <c r="G12" i="39" s="1"/>
  <c r="G16" i="39" s="1"/>
  <c r="E15" i="37"/>
  <c r="H15" i="37" s="1"/>
  <c r="D15" i="37"/>
  <c r="E14" i="37"/>
  <c r="D14" i="37"/>
  <c r="G14" i="37" s="1"/>
  <c r="E13" i="37"/>
  <c r="H13" i="37" s="1"/>
  <c r="D13" i="37"/>
  <c r="E12" i="37"/>
  <c r="D12" i="37"/>
  <c r="G12" i="37" s="1"/>
  <c r="G16" i="37" s="1"/>
  <c r="G8" i="37"/>
  <c r="G5" i="37"/>
  <c r="E15" i="36"/>
  <c r="H15" i="36" s="1"/>
  <c r="D15" i="36"/>
  <c r="E14" i="36"/>
  <c r="H14" i="36" s="1"/>
  <c r="D14" i="36"/>
  <c r="G14" i="36" s="1"/>
  <c r="E13" i="36"/>
  <c r="H13" i="36" s="1"/>
  <c r="D13" i="36"/>
  <c r="E12" i="36"/>
  <c r="H12" i="36" s="1"/>
  <c r="H16" i="36" s="1"/>
  <c r="D12" i="36"/>
  <c r="G12" i="36" s="1"/>
  <c r="G16" i="36" s="1"/>
  <c r="G8" i="36"/>
  <c r="G5" i="36"/>
  <c r="E15" i="35"/>
  <c r="H15" i="35" s="1"/>
  <c r="D15" i="35"/>
  <c r="G15" i="35" s="1"/>
  <c r="E14" i="35"/>
  <c r="H14" i="35" s="1"/>
  <c r="D14" i="35"/>
  <c r="E13" i="35"/>
  <c r="H13" i="35" s="1"/>
  <c r="D13" i="35"/>
  <c r="G13" i="35" s="1"/>
  <c r="E12" i="35"/>
  <c r="H12" i="35" s="1"/>
  <c r="H16" i="35" s="1"/>
  <c r="D12" i="35"/>
  <c r="I15" i="34"/>
  <c r="E15" i="34"/>
  <c r="H15" i="34" s="1"/>
  <c r="D15" i="34"/>
  <c r="G15" i="34" s="1"/>
  <c r="I14" i="34"/>
  <c r="E14" i="34"/>
  <c r="H14" i="34" s="1"/>
  <c r="D14" i="34"/>
  <c r="G14" i="34" s="1"/>
  <c r="E13" i="34"/>
  <c r="H13" i="34" s="1"/>
  <c r="D13" i="34"/>
  <c r="E12" i="34"/>
  <c r="H12" i="34" s="1"/>
  <c r="H16" i="34" s="1"/>
  <c r="D12" i="34"/>
  <c r="G12" i="34" s="1"/>
  <c r="G16" i="34" s="1"/>
  <c r="G8" i="34"/>
  <c r="G5" i="34"/>
  <c r="E15" i="33"/>
  <c r="H15" i="33" s="1"/>
  <c r="D15" i="33"/>
  <c r="G15" i="33" s="1"/>
  <c r="E14" i="33"/>
  <c r="H14" i="33" s="1"/>
  <c r="D14" i="33"/>
  <c r="G14" i="33" s="1"/>
  <c r="E13" i="33"/>
  <c r="H13" i="33" s="1"/>
  <c r="D13" i="33"/>
  <c r="G13" i="33" s="1"/>
  <c r="E12" i="33"/>
  <c r="H12" i="33" s="1"/>
  <c r="H16" i="33" s="1"/>
  <c r="D12" i="33"/>
  <c r="G12" i="33" s="1"/>
  <c r="G16" i="33" s="1"/>
  <c r="G8" i="33"/>
  <c r="E15" i="32"/>
  <c r="H15" i="32" s="1"/>
  <c r="D15" i="32"/>
  <c r="G15" i="32" s="1"/>
  <c r="E14" i="32"/>
  <c r="H14" i="32" s="1"/>
  <c r="D14" i="32"/>
  <c r="G14" i="32" s="1"/>
  <c r="E13" i="32"/>
  <c r="H13" i="32" s="1"/>
  <c r="D13" i="32"/>
  <c r="E12" i="32"/>
  <c r="H12" i="32" s="1"/>
  <c r="H16" i="32" s="1"/>
  <c r="D12" i="32"/>
  <c r="G12" i="32" s="1"/>
  <c r="G16" i="32" s="1"/>
  <c r="I15" i="31"/>
  <c r="E15" i="31"/>
  <c r="H15" i="31" s="1"/>
  <c r="D15" i="31"/>
  <c r="G15" i="31" s="1"/>
  <c r="I14" i="31"/>
  <c r="E14" i="31"/>
  <c r="H14" i="31" s="1"/>
  <c r="D14" i="31"/>
  <c r="G14" i="31" s="1"/>
  <c r="E13" i="31"/>
  <c r="H13" i="31" s="1"/>
  <c r="D13" i="31"/>
  <c r="G13" i="31" s="1"/>
  <c r="E12" i="31"/>
  <c r="H12" i="31" s="1"/>
  <c r="H16" i="31" s="1"/>
  <c r="D12" i="31"/>
  <c r="G12" i="31" s="1"/>
  <c r="G16" i="31" s="1"/>
  <c r="E15" i="29"/>
  <c r="H15" i="29" s="1"/>
  <c r="D15" i="29"/>
  <c r="G15" i="29" s="1"/>
  <c r="E14" i="29"/>
  <c r="H14" i="29" s="1"/>
  <c r="D14" i="29"/>
  <c r="G14" i="29" s="1"/>
  <c r="E13" i="29"/>
  <c r="H13" i="29" s="1"/>
  <c r="D13" i="29"/>
  <c r="G13" i="29" s="1"/>
  <c r="E12" i="29"/>
  <c r="H12" i="29" s="1"/>
  <c r="H16" i="29" s="1"/>
  <c r="D12" i="29"/>
  <c r="G12" i="29" s="1"/>
  <c r="G16" i="29" s="1"/>
  <c r="G13" i="28"/>
  <c r="E13" i="28"/>
  <c r="E15" i="22"/>
  <c r="H15" i="22" s="1"/>
  <c r="D15" i="22"/>
  <c r="G15" i="22" s="1"/>
  <c r="E14" i="22"/>
  <c r="H14" i="22" s="1"/>
  <c r="D14" i="22"/>
  <c r="G14" i="22" s="1"/>
  <c r="E13" i="22"/>
  <c r="H13" i="22" s="1"/>
  <c r="D13" i="22"/>
  <c r="G13" i="22" s="1"/>
  <c r="E12" i="22"/>
  <c r="H12" i="22" s="1"/>
  <c r="H16" i="22" s="1"/>
  <c r="D12" i="22"/>
  <c r="E15" i="23"/>
  <c r="H15" i="23" s="1"/>
  <c r="D15" i="23"/>
  <c r="E14" i="23"/>
  <c r="H14" i="23" s="1"/>
  <c r="D14" i="23"/>
  <c r="E15" i="27"/>
  <c r="H15" i="27" s="1"/>
  <c r="D15" i="27"/>
  <c r="E14" i="27"/>
  <c r="H14" i="27" s="1"/>
  <c r="E12" i="27"/>
  <c r="H12" i="27" s="1"/>
  <c r="E15" i="26"/>
  <c r="H15" i="26" s="1"/>
  <c r="D15" i="26"/>
  <c r="G15" i="26" s="1"/>
  <c r="E14" i="26"/>
  <c r="H14" i="26" s="1"/>
  <c r="E12" i="26"/>
  <c r="H12" i="26" s="1"/>
  <c r="E14" i="25"/>
  <c r="H14" i="25" s="1"/>
  <c r="D14" i="25"/>
  <c r="D20" i="6"/>
  <c r="B20" i="6"/>
  <c r="D12" i="6"/>
  <c r="F13" i="47" l="1"/>
  <c r="I13" i="47" s="1"/>
  <c r="F15" i="47"/>
  <c r="I15" i="47" s="1"/>
  <c r="D13" i="28"/>
  <c r="F13" i="34"/>
  <c r="I13" i="34" s="1"/>
  <c r="F12" i="35"/>
  <c r="I12" i="35" s="1"/>
  <c r="I16" i="35" s="1"/>
  <c r="F14" i="35"/>
  <c r="I14" i="35" s="1"/>
  <c r="F15" i="46"/>
  <c r="I15" i="46" s="1"/>
  <c r="F13" i="41"/>
  <c r="I13" i="41" s="1"/>
  <c r="F15" i="41"/>
  <c r="I15" i="41" s="1"/>
  <c r="D25" i="6"/>
  <c r="D15" i="25"/>
  <c r="G15" i="25" s="1"/>
  <c r="F14" i="53"/>
  <c r="I14" i="53" s="1"/>
  <c r="F12" i="54"/>
  <c r="I12" i="54" s="1"/>
  <c r="I16" i="54" s="1"/>
  <c r="F12" i="22"/>
  <c r="I12" i="22" s="1"/>
  <c r="I16" i="22" s="1"/>
  <c r="G13" i="47"/>
  <c r="F13" i="50"/>
  <c r="I13" i="50" s="1"/>
  <c r="G14" i="53"/>
  <c r="F13" i="32"/>
  <c r="I13" i="32" s="1"/>
  <c r="F13" i="37"/>
  <c r="I13" i="37" s="1"/>
  <c r="F15" i="37"/>
  <c r="I15" i="37" s="1"/>
  <c r="F12" i="40"/>
  <c r="I12" i="40" s="1"/>
  <c r="I16" i="40" s="1"/>
  <c r="F13" i="49"/>
  <c r="I13" i="49" s="1"/>
  <c r="F15" i="49"/>
  <c r="I15" i="49" s="1"/>
  <c r="F15" i="50"/>
  <c r="I15" i="50" s="1"/>
  <c r="F15" i="51"/>
  <c r="I15" i="51" s="1"/>
  <c r="F12" i="53"/>
  <c r="I12" i="53" s="1"/>
  <c r="I16" i="53" s="1"/>
  <c r="G12" i="22"/>
  <c r="G16" i="22" s="1"/>
  <c r="G13" i="32"/>
  <c r="F12" i="36"/>
  <c r="I12" i="36" s="1"/>
  <c r="I16" i="36" s="1"/>
  <c r="G15" i="37"/>
  <c r="F12" i="39"/>
  <c r="I12" i="39" s="1"/>
  <c r="I16" i="39" s="1"/>
  <c r="G15" i="47"/>
  <c r="G13" i="49"/>
  <c r="G15" i="50"/>
  <c r="G13" i="34"/>
  <c r="F14" i="36"/>
  <c r="I14" i="36" s="1"/>
  <c r="F14" i="39"/>
  <c r="I14" i="39" s="1"/>
  <c r="G12" i="40"/>
  <c r="G16" i="40" s="1"/>
  <c r="F15" i="24"/>
  <c r="I15" i="24" s="1"/>
  <c r="G15" i="41"/>
  <c r="F13" i="48"/>
  <c r="I13" i="48" s="1"/>
  <c r="G13" i="50"/>
  <c r="F13" i="51"/>
  <c r="I13" i="51" s="1"/>
  <c r="F15" i="29"/>
  <c r="I15" i="29" s="1"/>
  <c r="F15" i="45"/>
  <c r="I15" i="45" s="1"/>
  <c r="F14" i="22"/>
  <c r="I14" i="22" s="1"/>
  <c r="F13" i="29"/>
  <c r="I13" i="29" s="1"/>
  <c r="F12" i="31"/>
  <c r="I12" i="31" s="1"/>
  <c r="I16" i="31" s="1"/>
  <c r="F15" i="32"/>
  <c r="I15" i="32" s="1"/>
  <c r="F13" i="33"/>
  <c r="I13" i="33" s="1"/>
  <c r="G12" i="35"/>
  <c r="G16" i="35" s="1"/>
  <c r="F13" i="35"/>
  <c r="I13" i="35" s="1"/>
  <c r="G14" i="35"/>
  <c r="F15" i="35"/>
  <c r="I15" i="35" s="1"/>
  <c r="G13" i="37"/>
  <c r="F14" i="40"/>
  <c r="I14" i="40" s="1"/>
  <c r="G13" i="41"/>
  <c r="F15" i="48"/>
  <c r="I15" i="48" s="1"/>
  <c r="G15" i="49"/>
  <c r="G15" i="51"/>
  <c r="F12" i="52"/>
  <c r="I12" i="52" s="1"/>
  <c r="I16" i="52" s="1"/>
  <c r="F14" i="52"/>
  <c r="I14" i="52" s="1"/>
  <c r="F15" i="33"/>
  <c r="I15" i="33" s="1"/>
  <c r="F13" i="45"/>
  <c r="I13" i="45" s="1"/>
  <c r="F13" i="46"/>
  <c r="I13" i="46" s="1"/>
  <c r="F13" i="24"/>
  <c r="I13" i="24" s="1"/>
  <c r="G15" i="24"/>
  <c r="G13" i="51"/>
  <c r="G12" i="54"/>
  <c r="G16" i="54" s="1"/>
  <c r="F14" i="54"/>
  <c r="I14" i="54" s="1"/>
  <c r="F14" i="25"/>
  <c r="I14" i="25" s="1"/>
  <c r="G14" i="25"/>
  <c r="D13" i="26"/>
  <c r="G13" i="26" s="1"/>
  <c r="G13" i="40"/>
  <c r="F13" i="40"/>
  <c r="I13" i="40" s="1"/>
  <c r="E15" i="25"/>
  <c r="H15" i="25" s="1"/>
  <c r="F13" i="22"/>
  <c r="I13" i="22" s="1"/>
  <c r="F15" i="22"/>
  <c r="I15" i="22" s="1"/>
  <c r="F12" i="29"/>
  <c r="I12" i="29" s="1"/>
  <c r="I16" i="29" s="1"/>
  <c r="F14" i="29"/>
  <c r="I14" i="29" s="1"/>
  <c r="F12" i="32"/>
  <c r="I12" i="32" s="1"/>
  <c r="I16" i="32" s="1"/>
  <c r="F14" i="32"/>
  <c r="I14" i="32" s="1"/>
  <c r="F12" i="33"/>
  <c r="I12" i="33" s="1"/>
  <c r="I16" i="33" s="1"/>
  <c r="F14" i="33"/>
  <c r="I14" i="33" s="1"/>
  <c r="H14" i="37"/>
  <c r="F14" i="37"/>
  <c r="I14" i="37" s="1"/>
  <c r="H14" i="24"/>
  <c r="F14" i="24"/>
  <c r="I14" i="24" s="1"/>
  <c r="H14" i="41"/>
  <c r="F14" i="41"/>
  <c r="I14" i="41" s="1"/>
  <c r="H12" i="51"/>
  <c r="H16" i="51" s="1"/>
  <c r="F12" i="51"/>
  <c r="I12" i="51" s="1"/>
  <c r="I16" i="51" s="1"/>
  <c r="H14" i="51"/>
  <c r="F14" i="51"/>
  <c r="I14" i="51" s="1"/>
  <c r="G13" i="53"/>
  <c r="F13" i="53"/>
  <c r="I13" i="53" s="1"/>
  <c r="E12" i="23"/>
  <c r="H12" i="23" s="1"/>
  <c r="F13" i="31"/>
  <c r="I13" i="31" s="1"/>
  <c r="F12" i="34"/>
  <c r="I12" i="34" s="1"/>
  <c r="I16" i="34" s="1"/>
  <c r="H12" i="37"/>
  <c r="H16" i="37" s="1"/>
  <c r="F12" i="37"/>
  <c r="I12" i="37" s="1"/>
  <c r="I16" i="37" s="1"/>
  <c r="H12" i="24"/>
  <c r="H16" i="24" s="1"/>
  <c r="F12" i="24"/>
  <c r="I12" i="24" s="1"/>
  <c r="I16" i="24" s="1"/>
  <c r="H12" i="41"/>
  <c r="H16" i="41" s="1"/>
  <c r="F12" i="41"/>
  <c r="I12" i="41" s="1"/>
  <c r="I16" i="41" s="1"/>
  <c r="G12" i="45"/>
  <c r="G16" i="45" s="1"/>
  <c r="F12" i="45"/>
  <c r="I12" i="45" s="1"/>
  <c r="I16" i="45" s="1"/>
  <c r="G14" i="45"/>
  <c r="F14" i="45"/>
  <c r="I14" i="45" s="1"/>
  <c r="G14" i="46"/>
  <c r="F14" i="46"/>
  <c r="I14" i="46" s="1"/>
  <c r="G14" i="47"/>
  <c r="F14" i="47"/>
  <c r="I14" i="47" s="1"/>
  <c r="G14" i="48"/>
  <c r="F14" i="48"/>
  <c r="I14" i="48" s="1"/>
  <c r="H14" i="49"/>
  <c r="F14" i="49"/>
  <c r="I14" i="49" s="1"/>
  <c r="G13" i="52"/>
  <c r="F13" i="52"/>
  <c r="I13" i="52" s="1"/>
  <c r="G15" i="52"/>
  <c r="F15" i="52"/>
  <c r="I15" i="52" s="1"/>
  <c r="G13" i="36"/>
  <c r="F13" i="36"/>
  <c r="I13" i="36" s="1"/>
  <c r="G13" i="39"/>
  <c r="F13" i="39"/>
  <c r="I13" i="39" s="1"/>
  <c r="G15" i="36"/>
  <c r="F15" i="36"/>
  <c r="I15" i="36" s="1"/>
  <c r="G15" i="39"/>
  <c r="F15" i="39"/>
  <c r="I15" i="39" s="1"/>
  <c r="G15" i="40"/>
  <c r="F15" i="40"/>
  <c r="I15" i="40" s="1"/>
  <c r="G12" i="46"/>
  <c r="G16" i="46" s="1"/>
  <c r="F12" i="46"/>
  <c r="I12" i="46" s="1"/>
  <c r="I16" i="46" s="1"/>
  <c r="G12" i="47"/>
  <c r="G16" i="47" s="1"/>
  <c r="F12" i="47"/>
  <c r="I12" i="47" s="1"/>
  <c r="I16" i="47" s="1"/>
  <c r="G12" i="48"/>
  <c r="G16" i="48" s="1"/>
  <c r="F12" i="48"/>
  <c r="I12" i="48" s="1"/>
  <c r="I16" i="48" s="1"/>
  <c r="H12" i="49"/>
  <c r="H16" i="49" s="1"/>
  <c r="F12" i="49"/>
  <c r="I12" i="49" s="1"/>
  <c r="I16" i="49" s="1"/>
  <c r="G12" i="50"/>
  <c r="G16" i="50" s="1"/>
  <c r="F12" i="50"/>
  <c r="I12" i="50" s="1"/>
  <c r="I16" i="50" s="1"/>
  <c r="G14" i="50"/>
  <c r="F14" i="50"/>
  <c r="I14" i="50" s="1"/>
  <c r="G15" i="53"/>
  <c r="F15" i="53"/>
  <c r="I15" i="53" s="1"/>
  <c r="F13" i="54"/>
  <c r="I13" i="54" s="1"/>
  <c r="F15" i="54"/>
  <c r="I15" i="54" s="1"/>
  <c r="F14" i="23"/>
  <c r="I14" i="23" s="1"/>
  <c r="G14" i="23"/>
  <c r="G15" i="23"/>
  <c r="F15" i="23"/>
  <c r="I15" i="23" s="1"/>
  <c r="G15" i="27"/>
  <c r="F15" i="27"/>
  <c r="I15" i="27" s="1"/>
  <c r="D14" i="27"/>
  <c r="D12" i="26"/>
  <c r="D14" i="26"/>
  <c r="F15" i="26"/>
  <c r="I15" i="26" s="1"/>
  <c r="D12" i="25"/>
  <c r="G12" i="25" s="1"/>
  <c r="I13" i="28"/>
  <c r="D12" i="23"/>
  <c r="D12" i="27"/>
  <c r="I25" i="6"/>
  <c r="H13" i="28" s="1"/>
  <c r="K25" i="6" l="1"/>
  <c r="K41" i="6" s="1"/>
  <c r="J25" i="6"/>
  <c r="J41" i="6" s="1"/>
  <c r="F15" i="25"/>
  <c r="I15" i="25" s="1"/>
  <c r="L25" i="6"/>
  <c r="L37" i="6" s="1"/>
  <c r="E12" i="25"/>
  <c r="F13" i="28"/>
  <c r="D13" i="25"/>
  <c r="E13" i="26"/>
  <c r="F14" i="27"/>
  <c r="I14" i="27" s="1"/>
  <c r="G14" i="27"/>
  <c r="F14" i="26"/>
  <c r="I14" i="26" s="1"/>
  <c r="G14" i="26"/>
  <c r="F12" i="26"/>
  <c r="I12" i="26" s="1"/>
  <c r="G12" i="26"/>
  <c r="G16" i="26" s="1"/>
  <c r="F12" i="23"/>
  <c r="I12" i="23" s="1"/>
  <c r="G12" i="23"/>
  <c r="D13" i="23"/>
  <c r="E13" i="23"/>
  <c r="H13" i="23" s="1"/>
  <c r="H16" i="23" s="1"/>
  <c r="E13" i="27"/>
  <c r="H13" i="27" s="1"/>
  <c r="H16" i="27" s="1"/>
  <c r="D13" i="27"/>
  <c r="G12" i="27"/>
  <c r="F12" i="27"/>
  <c r="I12" i="27" s="1"/>
  <c r="J13" i="28" l="1"/>
  <c r="K13" i="28"/>
  <c r="E13" i="25"/>
  <c r="H13" i="25" s="1"/>
  <c r="G13" i="25"/>
  <c r="G16" i="25" s="1"/>
  <c r="I16" i="26"/>
  <c r="H13" i="26"/>
  <c r="H16" i="26" s="1"/>
  <c r="F13" i="26"/>
  <c r="I13" i="26" s="1"/>
  <c r="H12" i="25"/>
  <c r="F12" i="25"/>
  <c r="I12" i="25" s="1"/>
  <c r="G16" i="23"/>
  <c r="F13" i="23"/>
  <c r="I13" i="23" s="1"/>
  <c r="I16" i="23" s="1"/>
  <c r="G13" i="23"/>
  <c r="G13" i="27"/>
  <c r="G16" i="27" s="1"/>
  <c r="F13" i="27"/>
  <c r="I13" i="27" s="1"/>
  <c r="I16" i="27" s="1"/>
  <c r="H16" i="25" l="1"/>
  <c r="K17" i="28"/>
  <c r="L26" i="6"/>
  <c r="F13" i="25"/>
  <c r="I13" i="25" s="1"/>
  <c r="I16" i="25" s="1"/>
  <c r="L41" i="6" l="1"/>
  <c r="L43" i="6" s="1"/>
  <c r="J17" i="28"/>
  <c r="L13" i="28"/>
  <c r="L17" i="28" s="1"/>
</calcChain>
</file>

<file path=xl/sharedStrings.xml><?xml version="1.0" encoding="utf-8"?>
<sst xmlns="http://schemas.openxmlformats.org/spreadsheetml/2006/main" count="1080" uniqueCount="133">
  <si>
    <t>Constructor</t>
  </si>
  <si>
    <t>Remanente</t>
  </si>
  <si>
    <t>Tramos</t>
  </si>
  <si>
    <t>long (m)</t>
  </si>
  <si>
    <t>Total tramos</t>
  </si>
  <si>
    <t>Certificaciones</t>
  </si>
  <si>
    <t>costo unitario a certificar</t>
  </si>
  <si>
    <t>Avance
mes</t>
  </si>
  <si>
    <t>Avance
total</t>
  </si>
  <si>
    <t>% mes</t>
  </si>
  <si>
    <t>% total</t>
  </si>
  <si>
    <t>$ mes</t>
  </si>
  <si>
    <t>$ total</t>
  </si>
  <si>
    <t>unid</t>
  </si>
  <si>
    <t>Monto contractual</t>
  </si>
  <si>
    <t>CERTIFICADO DE AVANCE DE OBRAS</t>
  </si>
  <si>
    <t>CONTRATO:</t>
  </si>
  <si>
    <t>Nombre del Contratista:</t>
  </si>
  <si>
    <t>Mes de los Trabajos:</t>
  </si>
  <si>
    <t>RENGLÓN:</t>
  </si>
  <si>
    <t>Proyecto (Nombre de la Obra):</t>
  </si>
  <si>
    <t>Certificado N°:</t>
  </si>
  <si>
    <t>Fecha de Inicio de las tareas:</t>
  </si>
  <si>
    <t>DESCRIPCION</t>
  </si>
  <si>
    <t>Ponderación</t>
  </si>
  <si>
    <t>Avance Físico</t>
  </si>
  <si>
    <t>Avance Ponderado</t>
  </si>
  <si>
    <t>(%)</t>
  </si>
  <si>
    <t>Anterior (%)</t>
  </si>
  <si>
    <t>Actual (%)</t>
  </si>
  <si>
    <t>Acum. (%)</t>
  </si>
  <si>
    <t>Canalización Instalada</t>
  </si>
  <si>
    <t>Tendido de Cable de FO</t>
  </si>
  <si>
    <t>Empalme de Cable de F.O.</t>
  </si>
  <si>
    <t>Pruebas de Enlace y Planos Conforme a Obra</t>
  </si>
  <si>
    <t>AVANCE RENGLÓN 1</t>
  </si>
  <si>
    <r>
      <t xml:space="preserve">Nota 1:  </t>
    </r>
    <r>
      <rPr>
        <sz val="10"/>
        <rFont val="Arial"/>
        <family val="2"/>
      </rPr>
      <t xml:space="preserve">La Canalización Instalada se certifica por tramo tapado entre cámaras colocadas, según Anexo I </t>
    </r>
  </si>
  <si>
    <r>
      <t xml:space="preserve">Nota 2: </t>
    </r>
    <r>
      <rPr>
        <sz val="10"/>
        <rFont val="Arial"/>
        <family val="2"/>
      </rPr>
      <t xml:space="preserve"> El tendido de Cable de FO se certifica por bobina completa instalada en ducto, según Anexo II</t>
    </r>
  </si>
  <si>
    <r>
      <t xml:space="preserve">Nota 3: </t>
    </r>
    <r>
      <rPr>
        <sz val="10"/>
        <rFont val="Arial"/>
        <family val="2"/>
      </rPr>
      <t xml:space="preserve"> Los Empalmes de Cable de FO se certifican cuando estén ejecutados y probados, según Anexo III</t>
    </r>
  </si>
  <si>
    <r>
      <t xml:space="preserve">Nota 4: </t>
    </r>
    <r>
      <rPr>
        <sz val="10"/>
        <rFont val="Arial"/>
        <family val="2"/>
      </rPr>
      <t xml:space="preserve"> Las Pruebas de Enlace y Planos Conforme a Obra se certifican cuando estén completos, según Anexo IV</t>
    </r>
  </si>
  <si>
    <t>.....................................................</t>
  </si>
  <si>
    <t>FIRMA ARSAT</t>
  </si>
  <si>
    <t>Anexo I</t>
  </si>
  <si>
    <t>La Canalización Instalada se certifica por tramo tapado entre cámaras colocadas, independiente de la distancia entre éstas.
Para poder certificar, la obra civil ejecutada debe:
- estar en un 100% de acuerdo a lo establecido en el plano de proyecto, respetándose las tapadas (tanto del ducto como de las cámaras) y las protecciones. En caso que, por razones operativas, no se haya cumplido con lo establecido en el proyecto, se deberá adjuntar la orden de servicio debidamente firmada por el jefe de obra y por el sobrestante, donde quede establecido claramente el cambio autorizado.
- verificar la continuidad de los ductos instalados, como así también el buen estado de los elementos utilizados (cámaras, hitos, protecciones, etc.)
- estar instalados y verificados, los elementos de señalización de la traza (marker, hitos e hilo de detección), acompañando al certificado con el resultado de dichas mediciones.
- estar con la tapada definitiva, a excepción de las cámaras, las cuales podrán contar con una tapada menor, teniendo en cuenta su reapertura para el tendido del cable. Quedarán exceptuadas aquellas cámaras ubicadas en zonas urbanizadas o de tránsito peatonal, que puedan poner en riesgo a los transeúntes, en cuyo caso, la tapada deberá ser definitiva.</t>
  </si>
  <si>
    <t>Anexo II</t>
  </si>
  <si>
    <t>El tendido de Cable de FO se certifica por bobina completa instalada en ducto, independiente de la longitud instalada.
Para poder certificar el tendido, el cable debe:
- estar instalado por el método de soplado en su totalidad
- estar instalado en la correlación posible (que permita el mejor valor de PMD)
- contar con los elementos de protección instalados (tapones, coflex, etc.)
- estar correctamente instaladas las ganancias correspondientes a cada cámara, de acuerdo a lo indicado en el proyecto ejecutivo
- acompañar al certificado, las mediciones de atenuación y longitud óptica, realizadas a la bobina evaluada, al momento de acopio</t>
  </si>
  <si>
    <t>Anexo III</t>
  </si>
  <si>
    <t>Los Empalmes de Cable de FO se certifican cuando estén ejecutados y probados.
Para poder certificar los empalmes, deben:
- estar medida la atenuación de cada una de las fusiones, y acompañar las mismas al certificado
- realizar las pruebas de hermeticidad de la caja de empalme, y acompañar las mismas al certificado
- estar rotulados con la tarjeta de identificación correspondiente, cada uno de los cables que ingresan a la caja de empalme
- verificar la limpieza de la cámara que contiene a la caja de empalme
- realizar la tapada definitiva de la cámara</t>
  </si>
  <si>
    <t>Anexo IV</t>
  </si>
  <si>
    <t>Las Pruebas de Enlace y Planos Conforme a Obra se certifican cuando estén completos.
Para certificar las pruebas y los planos CAO, deben:
- presentar las planillas de medición (Atenuación, PMD y CD), establecidas en el Pliego de Especificaciones Técnicas, debidamente completadas y firmadas por el Jefe de obra y el sobrestante presente al momento de realizadas las mismas.
- presentar la totalidad de los planos conforme a obra georeferenciados (planos índice, planos urbanos e interurbanos, de los nodos, diagrama de empalme y de longitudes, planos de detalle), donde esté reflejada la realidad de la obra, con la simbología definida y en formato digital y en papel
- presentar las conformidades de obra, emitida por cada uno de los entes involucrados en la obra</t>
  </si>
  <si>
    <t xml:space="preserve">DATCO CEOSA RETESAR INGE UTE </t>
  </si>
  <si>
    <t>BUENOS AIRES</t>
  </si>
  <si>
    <t>FIRMA DATCO CEOSA RETESAR INGE UTE</t>
  </si>
  <si>
    <t>Parcial</t>
  </si>
  <si>
    <t>AZUL-LAS ARMAS</t>
  </si>
  <si>
    <r>
      <t>OBSERVACIONES:</t>
    </r>
    <r>
      <rPr>
        <sz val="10"/>
        <rFont val="Arial"/>
        <family val="2"/>
      </rPr>
      <t xml:space="preserve"> </t>
    </r>
  </si>
  <si>
    <t>GRAL VILLEGAS - LIMITE LA PAMPA</t>
  </si>
  <si>
    <t>BRAGADO-AZUL</t>
  </si>
  <si>
    <t>Total Contrato</t>
  </si>
  <si>
    <t>CAÑUELAS-SALADILLO</t>
  </si>
  <si>
    <t>LOBOS-CHASCOMUS</t>
  </si>
  <si>
    <t>LOBOS-MERCEDES</t>
  </si>
  <si>
    <r>
      <t xml:space="preserve">OBSERVACIONES: </t>
    </r>
    <r>
      <rPr>
        <sz val="10"/>
        <rFont val="Arial"/>
        <family val="2"/>
      </rPr>
      <t/>
    </r>
  </si>
  <si>
    <t>PIGUE-BENITO JUAREZ</t>
  </si>
  <si>
    <t>JUNIN-TEODOLINA</t>
  </si>
  <si>
    <t>LINCOLN-PERGAMINO</t>
  </si>
  <si>
    <t>TRENQUE LAUQUEN-PIGUE</t>
  </si>
  <si>
    <t>PEHUAJO-LIMITE LA PAMPA</t>
  </si>
  <si>
    <t>PERGAMINO-SAN NICOLAS</t>
  </si>
  <si>
    <t>PERGAMINO-COLON</t>
  </si>
  <si>
    <t>ARRECIFES-CARMEN DE ARECO</t>
  </si>
  <si>
    <t>CHASICO-LIMITE LA PAMPA</t>
  </si>
  <si>
    <t>MARTINEZ DE HOZ - LIMITE LA PAMPA</t>
  </si>
  <si>
    <r>
      <t>OBSERVACIONES:</t>
    </r>
    <r>
      <rPr>
        <sz val="10"/>
        <rFont val="Arial"/>
        <family val="2"/>
      </rPr>
      <t xml:space="preserve">  </t>
    </r>
  </si>
  <si>
    <t>BENITO JUAREZ - TANDIL</t>
  </si>
  <si>
    <t>GENERAL LAMADRID - OLAVARRÍA</t>
  </si>
  <si>
    <t>OLAVARRÍA - AZUL</t>
  </si>
  <si>
    <t>DERIVACIÓN ARROYO CORTO</t>
  </si>
  <si>
    <t>BAIGORRITA - RP65/RP70</t>
  </si>
  <si>
    <t>9 DE JULIO - BRAGADO</t>
  </si>
  <si>
    <t>GENERAL VILLEGAS - RIVADAVIA</t>
  </si>
  <si>
    <t>URBANO MAR DEL PLATA</t>
  </si>
  <si>
    <t>DERIVACIÓN GENERAL ALVEAR</t>
  </si>
  <si>
    <t>2do INGRESO LAGUNA ALSINA</t>
  </si>
  <si>
    <t>URBANO BALCARCE</t>
  </si>
  <si>
    <t>OBSERVACIONES</t>
  </si>
  <si>
    <r>
      <t xml:space="preserve">OBSERVACIONES: </t>
    </r>
    <r>
      <rPr>
        <sz val="10"/>
        <rFont val="Arial"/>
        <family val="2"/>
      </rPr>
      <t xml:space="preserve"> se certifican </t>
    </r>
    <r>
      <rPr>
        <b/>
        <sz val="10"/>
        <rFont val="Arial"/>
        <family val="2"/>
      </rPr>
      <t>0,962 km</t>
    </r>
    <r>
      <rPr>
        <sz val="10"/>
        <rFont val="Arial"/>
        <family val="2"/>
      </rPr>
      <t xml:space="preserve"> de canalización</t>
    </r>
  </si>
  <si>
    <r>
      <t xml:space="preserve">OBSERVACIONES: </t>
    </r>
    <r>
      <rPr>
        <sz val="10"/>
        <rFont val="Arial"/>
        <family val="2"/>
      </rPr>
      <t>Se certifican CAO y pruebas finales</t>
    </r>
  </si>
  <si>
    <r>
      <t xml:space="preserve">OBSERVACIONES: </t>
    </r>
    <r>
      <rPr>
        <sz val="10"/>
        <rFont val="Arial"/>
        <family val="2"/>
      </rPr>
      <t xml:space="preserve">se certifica </t>
    </r>
    <r>
      <rPr>
        <b/>
        <sz val="10"/>
        <rFont val="Arial"/>
        <family val="2"/>
      </rPr>
      <t>8,189 km</t>
    </r>
    <r>
      <rPr>
        <sz val="10"/>
        <rFont val="Arial"/>
        <family val="2"/>
      </rPr>
      <t xml:space="preserve"> de tendido de FO y </t>
    </r>
    <r>
      <rPr>
        <b/>
        <sz val="10"/>
        <rFont val="Arial"/>
        <family val="2"/>
      </rPr>
      <t>18</t>
    </r>
    <r>
      <rPr>
        <sz val="10"/>
        <rFont val="Arial"/>
        <family val="2"/>
      </rPr>
      <t xml:space="preserve"> empalmes</t>
    </r>
  </si>
  <si>
    <r>
      <t xml:space="preserve">OBSERVACIONES: </t>
    </r>
    <r>
      <rPr>
        <sz val="10"/>
        <rFont val="Arial"/>
        <family val="2"/>
      </rPr>
      <t xml:space="preserve"> se certifica CAO y pruebas parciales</t>
    </r>
  </si>
  <si>
    <r>
      <t xml:space="preserve">OBSERVACIONES: </t>
    </r>
    <r>
      <rPr>
        <sz val="10"/>
        <rFont val="Arial"/>
        <family val="2"/>
      </rPr>
      <t xml:space="preserve">se certifica </t>
    </r>
    <r>
      <rPr>
        <b/>
        <sz val="10"/>
        <rFont val="Arial"/>
        <family val="2"/>
      </rPr>
      <t>14</t>
    </r>
    <r>
      <rPr>
        <sz val="10"/>
        <rFont val="Arial"/>
        <family val="2"/>
      </rPr>
      <t xml:space="preserve"> empalmes y pruebas parciales</t>
    </r>
  </si>
  <si>
    <t xml:space="preserve">OBSERVACIONES: </t>
  </si>
  <si>
    <r>
      <t xml:space="preserve">OBSERVACIONES: </t>
    </r>
    <r>
      <rPr>
        <sz val="10"/>
        <rFont val="Arial"/>
        <family val="2"/>
      </rPr>
      <t>Se certifican 4,16</t>
    </r>
    <r>
      <rPr>
        <b/>
        <sz val="10"/>
        <rFont val="Arial"/>
        <family val="2"/>
      </rPr>
      <t xml:space="preserve"> km</t>
    </r>
    <r>
      <rPr>
        <sz val="10"/>
        <rFont val="Arial"/>
        <family val="2"/>
      </rPr>
      <t xml:space="preserve"> de Canalización</t>
    </r>
  </si>
  <si>
    <t>OBSERVACIONES: Se certifican 0,08 km de Canalización;  0,08 km de tendido de cable de FO y 0,5 un CAO y pruebas opticas parciales</t>
  </si>
  <si>
    <t>OBSERVACIONES: Se certifican 15,598 km de Canalización; 20,606 km de tendido de cable de FO y 4 empalmes, 0,250 un CAO y pruebas opticas parciales</t>
  </si>
  <si>
    <t>OBSERVACIONES: Se certifican 0,190 km de Canalización; 0,190 km de tendido de cable de FO</t>
  </si>
  <si>
    <t>OBSERVACIONES: Se certifican 0,075 km de Canalización; 0,075 km de tendido de cable de FO</t>
  </si>
  <si>
    <t>OBSERVACIONES: Se certifican 3,496 km de Canalización; 3,496 km de tendido de cable de FO y 1 empalmes, 0,6 un CAO y pruebas opticas parciales</t>
  </si>
  <si>
    <t>OBSERVACIONES: Se certifican 0,692 km de Canalización;  0,692 km de tendido de cable de FO, 0,2 un CAO y pruebas opticas parciales</t>
  </si>
  <si>
    <t>Avance anterior</t>
  </si>
  <si>
    <t>%</t>
  </si>
  <si>
    <t>UNID</t>
  </si>
  <si>
    <t xml:space="preserve">Anterior </t>
  </si>
  <si>
    <t>Actual</t>
  </si>
  <si>
    <t>Acumulado</t>
  </si>
  <si>
    <t>AVANCE DE OBRA</t>
  </si>
  <si>
    <r>
      <t xml:space="preserve">OBSERVACIONES: </t>
    </r>
    <r>
      <rPr>
        <sz val="10"/>
        <rFont val="Arial"/>
        <family val="2"/>
      </rPr>
      <t>Observaciones del certificado</t>
    </r>
  </si>
  <si>
    <t>FIRMA RESPONSABLE CONTRATISTA</t>
  </si>
  <si>
    <t>Fecha de Inicio de Obra</t>
  </si>
  <si>
    <t>Mes de Realizacion de los Trabajos:</t>
  </si>
  <si>
    <t>AVANCE DE CERTIFICACION</t>
  </si>
  <si>
    <t xml:space="preserve">Total Anticipo </t>
  </si>
  <si>
    <t>Avance Económico</t>
  </si>
  <si>
    <t>TOTAL</t>
  </si>
  <si>
    <t>SUB TOTAL</t>
  </si>
  <si>
    <t>$ anterior</t>
  </si>
  <si>
    <t xml:space="preserve">OBRA: </t>
  </si>
  <si>
    <t>TOTALES</t>
  </si>
  <si>
    <t>Proyecto:</t>
  </si>
  <si>
    <t>FIRMA JEFE ING FO_ ARSAT</t>
  </si>
  <si>
    <t>FIRMA SUBGTE ING_ ARSAT</t>
  </si>
  <si>
    <t>Total</t>
  </si>
  <si>
    <t>Obra Civil Sitios de lo Sitios</t>
  </si>
  <si>
    <t>Obra Civil sitio</t>
  </si>
  <si>
    <t xml:space="preserve">Obra Civil Sitio  </t>
  </si>
  <si>
    <t>Obra Civil Sitio</t>
  </si>
  <si>
    <t>Obra Civil GE</t>
  </si>
  <si>
    <t>Anterior (USD)</t>
  </si>
  <si>
    <t>Actual (USD)</t>
  </si>
  <si>
    <t>Acum. (USD)</t>
  </si>
  <si>
    <t xml:space="preserve">Obra Civil Sitio </t>
  </si>
  <si>
    <t xml:space="preserve">Obra Civil para GE </t>
  </si>
  <si>
    <t>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</si>
</sst>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 #,##0.00_-;\-&quot;$&quot;\ * #,##0.00_-;_-&quot;$&quot;\ * &quot;-&quot;??_-;_-@_-"/>
    <numFmt numFmtId="164" formatCode="_ &quot;$&quot;\ * #,##0.00_ ;_ &quot;$&quot;\ * \-#,##0.00_ ;_ &quot;$&quot;\ * &quot;-&quot;??_ ;_ @_ "/>
    <numFmt numFmtId="165" formatCode="_ * #,##0.00_ ;_ * \-#,##0.00_ ;_ * &quot;-&quot;??_ ;_ @_ "/>
    <numFmt numFmtId="166" formatCode="0.000"/>
    <numFmt numFmtId="167" formatCode="#,##0.000"/>
    <numFmt numFmtId="168" formatCode="0.0"/>
    <numFmt numFmtId="169" formatCode="[$USD]\ #,##0.00;\-[$USD]\ #,##0.00"/>
    <numFmt numFmtId="170" formatCode="[$USD]\ #,##0.00"/>
    <numFmt numFmtId="171" formatCode="[$USD]\ #,##0.00;[$USD]\ \-#,##0.00"/>
    <numFmt numFmtId="172" formatCode="_ [$USD]\ * #,##0.00_ ;_ [$USD]\ * \-#,##0.00_ ;_ [$USD]\ * &quot;-&quot;??_ ;_ @_ "/>
  </numFmts>
  <fonts count="27" x14ac:knownFonts="1">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Arial Narrow"/>
      <family val="2"/>
    </font>
    <font>
      <b/>
      <u/>
      <sz val="14"/>
      <name val="Arial"/>
      <family val="2"/>
    </font>
    <font>
      <b/>
      <u/>
      <sz val="10"/>
      <name val="Arial"/>
      <family val="2"/>
    </font>
    <font>
      <sz val="12"/>
      <name val="Arial"/>
      <family val="2"/>
    </font>
    <font>
      <b/>
      <sz val="12"/>
      <name val="Arial"/>
      <family val="2"/>
    </font>
    <font>
      <sz val="11"/>
      <name val="Arial"/>
      <family val="2"/>
    </font>
    <font>
      <b/>
      <sz val="14"/>
      <name val="Arial"/>
      <family val="2"/>
    </font>
    <font>
      <b/>
      <sz val="10"/>
      <name val="Arial"/>
      <family val="2"/>
    </font>
    <font>
      <b/>
      <sz val="11"/>
      <name val="Arial"/>
      <family val="2"/>
    </font>
    <font>
      <sz val="10"/>
      <name val="Arial"/>
      <family val="2"/>
    </font>
    <font>
      <sz val="11"/>
      <color rgb="FFFF0000"/>
      <name val="Calibri"/>
      <family val="2"/>
      <scheme val="minor"/>
    </font>
    <font>
      <b/>
      <sz val="8"/>
      <name val="Calibri"/>
      <family val="2"/>
    </font>
    <font>
      <b/>
      <sz val="8"/>
      <name val="Arial"/>
      <family val="2"/>
    </font>
    <font>
      <sz val="8"/>
      <name val="Arial"/>
      <family val="2"/>
    </font>
    <font>
      <sz val="8"/>
      <color theme="1"/>
      <name val="Calibri"/>
      <family val="2"/>
      <scheme val="minor"/>
    </font>
    <font>
      <sz val="8"/>
      <name val="Calibri"/>
      <family val="2"/>
    </font>
    <font>
      <b/>
      <sz val="8"/>
      <name val="Calibri"/>
      <family val="2"/>
      <scheme val="minor"/>
    </font>
    <font>
      <i/>
      <sz val="8"/>
      <name val="Calibri"/>
      <family val="2"/>
    </font>
    <font>
      <sz val="8"/>
      <color indexed="10"/>
      <name val="Calibri"/>
      <family val="2"/>
    </font>
    <font>
      <i/>
      <sz val="8"/>
      <color indexed="10"/>
      <name val="Calibri"/>
      <family val="2"/>
    </font>
    <font>
      <sz val="8"/>
      <name val="Calibri"/>
      <family val="2"/>
      <scheme val="minor"/>
    </font>
    <font>
      <sz val="8"/>
      <color rgb="FFFF0000"/>
      <name val="Arial"/>
      <family val="2"/>
    </font>
    <font>
      <sz val="8"/>
      <color theme="0"/>
      <name val="Arial"/>
      <family val="2"/>
    </font>
  </fonts>
  <fills count="10">
    <fill>
      <patternFill patternType="none"/>
    </fill>
    <fill>
      <patternFill patternType="gray125"/>
    </fill>
    <fill>
      <patternFill patternType="solid">
        <fgColor theme="6" tint="0.39997558519241921"/>
        <bgColor indexed="64"/>
      </patternFill>
    </fill>
    <fill>
      <patternFill patternType="solid">
        <fgColor indexed="47"/>
        <bgColor indexed="64"/>
      </patternFill>
    </fill>
    <fill>
      <patternFill patternType="solid">
        <fgColor indexed="9"/>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92D050"/>
        <bgColor indexed="64"/>
      </patternFill>
    </fill>
  </fills>
  <borders count="66">
    <border>
      <left/>
      <right/>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top/>
      <bottom/>
      <diagonal/>
    </border>
    <border>
      <left style="thin">
        <color indexed="64"/>
      </left>
      <right style="thin">
        <color indexed="64"/>
      </right>
      <top/>
      <bottom/>
      <diagonal/>
    </border>
    <border>
      <left style="thin">
        <color indexed="64"/>
      </left>
      <right style="medium">
        <color indexed="64"/>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diagonal/>
    </border>
    <border>
      <left/>
      <right/>
      <top/>
      <bottom style="hair">
        <color indexed="64"/>
      </bottom>
      <diagonal/>
    </border>
    <border>
      <left style="medium">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auto="1"/>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style="medium">
        <color indexed="64"/>
      </right>
      <top/>
      <bottom/>
      <diagonal/>
    </border>
    <border>
      <left style="medium">
        <color indexed="64"/>
      </left>
      <right style="medium">
        <color indexed="64"/>
      </right>
      <top/>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hair">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17">
    <xf numFmtId="0" fontId="0" fillId="0" borderId="0"/>
    <xf numFmtId="9" fontId="1" fillId="0" borderId="0" applyFont="0" applyFill="0" applyBorder="0" applyAlignment="0" applyProtection="0"/>
    <xf numFmtId="0" fontId="2" fillId="0" borderId="0"/>
    <xf numFmtId="164" fontId="2" fillId="0" borderId="0" applyFont="0" applyFill="0" applyBorder="0" applyAlignment="0" applyProtection="0"/>
    <xf numFmtId="9" fontId="2" fillId="0" borderId="0" applyFont="0" applyFill="0" applyBorder="0" applyAlignment="0" applyProtection="0"/>
    <xf numFmtId="9"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13" fillId="0" borderId="0"/>
    <xf numFmtId="165" fontId="2" fillId="0" borderId="0" applyFont="0" applyFill="0" applyBorder="0" applyAlignment="0" applyProtection="0"/>
    <xf numFmtId="0" fontId="2" fillId="0" borderId="0"/>
    <xf numFmtId="165" fontId="2" fillId="0" borderId="0" applyFont="0" applyFill="0" applyBorder="0" applyAlignment="0" applyProtection="0"/>
    <xf numFmtId="44" fontId="1" fillId="0" borderId="0" applyFont="0" applyFill="0" applyBorder="0" applyAlignment="0" applyProtection="0"/>
    <xf numFmtId="164" fontId="1" fillId="0" borderId="0" applyFont="0" applyFill="0" applyBorder="0" applyAlignment="0" applyProtection="0"/>
    <xf numFmtId="0" fontId="2" fillId="0" borderId="0"/>
  </cellStyleXfs>
  <cellXfs count="301">
    <xf numFmtId="0" fontId="0" fillId="0" borderId="0" xfId="0"/>
    <xf numFmtId="0" fontId="4" fillId="4" borderId="0" xfId="0" applyFont="1" applyFill="1" applyAlignment="1">
      <alignment horizontal="center"/>
    </xf>
    <xf numFmtId="0" fontId="2" fillId="4" borderId="0" xfId="0" applyFont="1" applyFill="1" applyAlignment="1">
      <alignment horizontal="center"/>
    </xf>
    <xf numFmtId="0" fontId="2" fillId="4" borderId="0" xfId="0" applyFont="1" applyFill="1"/>
    <xf numFmtId="9" fontId="2" fillId="4" borderId="0" xfId="0" applyNumberFormat="1" applyFont="1" applyFill="1"/>
    <xf numFmtId="4" fontId="2" fillId="4" borderId="0" xfId="0" applyNumberFormat="1" applyFont="1" applyFill="1"/>
    <xf numFmtId="0" fontId="2" fillId="0" borderId="0" xfId="0" applyFont="1"/>
    <xf numFmtId="0" fontId="2" fillId="0" borderId="0" xfId="0" applyFont="1" applyBorder="1" applyProtection="1"/>
    <xf numFmtId="0" fontId="4" fillId="4" borderId="37" xfId="0" applyFont="1" applyFill="1" applyBorder="1" applyAlignment="1" applyProtection="1">
      <alignment horizontal="center"/>
    </xf>
    <xf numFmtId="0" fontId="6" fillId="4" borderId="0" xfId="0" applyFont="1" applyFill="1" applyBorder="1" applyAlignment="1" applyProtection="1">
      <alignment horizontal="center"/>
    </xf>
    <xf numFmtId="0" fontId="2" fillId="4" borderId="0" xfId="0" applyFont="1" applyFill="1" applyBorder="1" applyProtection="1"/>
    <xf numFmtId="0" fontId="2" fillId="4" borderId="38" xfId="0" applyFont="1" applyFill="1" applyBorder="1" applyProtection="1"/>
    <xf numFmtId="0" fontId="2" fillId="0" borderId="0" xfId="0" applyFont="1" applyProtection="1"/>
    <xf numFmtId="0" fontId="7" fillId="4" borderId="14" xfId="0" applyFont="1" applyFill="1" applyBorder="1" applyAlignment="1" applyProtection="1">
      <alignment horizontal="left"/>
    </xf>
    <xf numFmtId="0" fontId="7" fillId="4" borderId="7" xfId="0" applyFont="1" applyFill="1" applyBorder="1" applyAlignment="1" applyProtection="1">
      <alignment horizontal="left"/>
    </xf>
    <xf numFmtId="0" fontId="7" fillId="4" borderId="7" xfId="0" applyFont="1" applyFill="1" applyBorder="1" applyAlignment="1" applyProtection="1">
      <alignment horizontal="center"/>
    </xf>
    <xf numFmtId="0" fontId="8" fillId="4" borderId="17" xfId="0" applyFont="1" applyFill="1" applyBorder="1" applyAlignment="1" applyProtection="1">
      <alignment horizontal="left"/>
    </xf>
    <xf numFmtId="0" fontId="9" fillId="4" borderId="14" xfId="0" applyFont="1" applyFill="1" applyBorder="1" applyAlignment="1" applyProtection="1">
      <alignment horizontal="left"/>
    </xf>
    <xf numFmtId="0" fontId="9" fillId="4" borderId="7" xfId="0" applyFont="1" applyFill="1" applyBorder="1" applyProtection="1"/>
    <xf numFmtId="0" fontId="9" fillId="4" borderId="17" xfId="0" applyFont="1" applyFill="1" applyBorder="1" applyProtection="1"/>
    <xf numFmtId="0" fontId="10" fillId="4" borderId="19" xfId="0" applyFont="1" applyFill="1" applyBorder="1" applyAlignment="1" applyProtection="1">
      <alignment horizontal="center" vertical="center"/>
      <protection locked="0"/>
    </xf>
    <xf numFmtId="0" fontId="10" fillId="4" borderId="19" xfId="0" applyFont="1" applyFill="1" applyBorder="1" applyAlignment="1" applyProtection="1">
      <alignment vertical="center"/>
      <protection locked="0"/>
    </xf>
    <xf numFmtId="0" fontId="10" fillId="4" borderId="11" xfId="0" applyFont="1" applyFill="1" applyBorder="1" applyAlignment="1" applyProtection="1">
      <alignment vertical="center"/>
      <protection locked="0"/>
    </xf>
    <xf numFmtId="0" fontId="10" fillId="4" borderId="20" xfId="0" applyFont="1" applyFill="1" applyBorder="1" applyAlignment="1" applyProtection="1">
      <alignment vertical="center"/>
      <protection locked="0"/>
    </xf>
    <xf numFmtId="0" fontId="9" fillId="4" borderId="19" xfId="0" applyFont="1" applyFill="1" applyBorder="1" applyProtection="1"/>
    <xf numFmtId="0" fontId="9" fillId="4" borderId="11" xfId="0" applyFont="1" applyFill="1" applyBorder="1" applyProtection="1"/>
    <xf numFmtId="14" fontId="9" fillId="4" borderId="20" xfId="0" applyNumberFormat="1" applyFont="1" applyFill="1" applyBorder="1" applyProtection="1"/>
    <xf numFmtId="17" fontId="8" fillId="4" borderId="19" xfId="0" applyNumberFormat="1" applyFont="1" applyFill="1" applyBorder="1" applyAlignment="1" applyProtection="1">
      <alignment vertical="center"/>
      <protection locked="0"/>
    </xf>
    <xf numFmtId="0" fontId="7" fillId="4" borderId="0" xfId="0" applyFont="1" applyFill="1" applyBorder="1" applyAlignment="1" applyProtection="1">
      <alignment horizontal="left"/>
    </xf>
    <xf numFmtId="0" fontId="7" fillId="4" borderId="0" xfId="0" applyFont="1" applyFill="1" applyBorder="1" applyAlignment="1" applyProtection="1">
      <alignment horizontal="center"/>
    </xf>
    <xf numFmtId="0" fontId="8" fillId="4" borderId="18" xfId="0" applyFont="1" applyFill="1" applyBorder="1" applyAlignment="1" applyProtection="1">
      <alignment horizontal="center" vertical="center"/>
    </xf>
    <xf numFmtId="17" fontId="9" fillId="4" borderId="14" xfId="0" applyNumberFormat="1" applyFont="1" applyFill="1" applyBorder="1" applyAlignment="1" applyProtection="1">
      <alignment vertical="center"/>
      <protection locked="0"/>
    </xf>
    <xf numFmtId="17" fontId="9" fillId="4" borderId="7" xfId="0" applyNumberFormat="1" applyFont="1" applyFill="1" applyBorder="1" applyAlignment="1" applyProtection="1">
      <alignment vertical="center"/>
      <protection locked="0"/>
    </xf>
    <xf numFmtId="17" fontId="9" fillId="4" borderId="17" xfId="0" applyNumberFormat="1" applyFont="1" applyFill="1" applyBorder="1" applyAlignment="1" applyProtection="1">
      <alignment vertical="center"/>
      <protection locked="0"/>
    </xf>
    <xf numFmtId="0" fontId="12" fillId="4" borderId="0" xfId="0" applyFont="1" applyFill="1" applyBorder="1" applyAlignment="1" applyProtection="1">
      <alignment horizontal="center"/>
    </xf>
    <xf numFmtId="14" fontId="9" fillId="4" borderId="18" xfId="0" applyNumberFormat="1" applyFont="1" applyFill="1" applyBorder="1" applyProtection="1"/>
    <xf numFmtId="0" fontId="4" fillId="4" borderId="39" xfId="0" applyFont="1" applyFill="1" applyBorder="1" applyAlignment="1" applyProtection="1">
      <alignment horizontal="center"/>
    </xf>
    <xf numFmtId="15" fontId="8" fillId="4" borderId="19" xfId="0" applyNumberFormat="1" applyFont="1" applyFill="1" applyBorder="1" applyAlignment="1" applyProtection="1">
      <alignment horizontal="center" vertical="center"/>
      <protection locked="0"/>
    </xf>
    <xf numFmtId="0" fontId="4" fillId="4" borderId="39" xfId="0" applyFont="1" applyFill="1" applyBorder="1" applyAlignment="1">
      <alignment horizontal="center"/>
    </xf>
    <xf numFmtId="0" fontId="11" fillId="4" borderId="25" xfId="0" applyFont="1" applyFill="1" applyBorder="1" applyAlignment="1">
      <alignment horizontal="center"/>
    </xf>
    <xf numFmtId="0" fontId="2" fillId="4" borderId="38" xfId="0" applyFont="1" applyFill="1" applyBorder="1"/>
    <xf numFmtId="9" fontId="11" fillId="4" borderId="31" xfId="0" applyNumberFormat="1" applyFont="1" applyFill="1" applyBorder="1" applyAlignment="1">
      <alignment horizontal="center"/>
    </xf>
    <xf numFmtId="9" fontId="11" fillId="4" borderId="32" xfId="0" applyNumberFormat="1" applyFont="1" applyFill="1" applyBorder="1" applyAlignment="1">
      <alignment horizontal="center"/>
    </xf>
    <xf numFmtId="9" fontId="11" fillId="4" borderId="33" xfId="0" applyNumberFormat="1" applyFont="1" applyFill="1" applyBorder="1" applyAlignment="1">
      <alignment horizontal="center"/>
    </xf>
    <xf numFmtId="0" fontId="4" fillId="4" borderId="37" xfId="0" applyFont="1" applyFill="1" applyBorder="1" applyAlignment="1">
      <alignment horizontal="center"/>
    </xf>
    <xf numFmtId="0" fontId="9" fillId="4" borderId="40" xfId="0" applyFont="1" applyFill="1" applyBorder="1"/>
    <xf numFmtId="9" fontId="9" fillId="4" borderId="40" xfId="0" applyNumberFormat="1" applyFont="1" applyFill="1" applyBorder="1" applyAlignment="1">
      <alignment horizontal="center"/>
    </xf>
    <xf numFmtId="10" fontId="12" fillId="4" borderId="9" xfId="0" applyNumberFormat="1" applyFont="1" applyFill="1" applyBorder="1" applyAlignment="1">
      <alignment horizontal="center"/>
    </xf>
    <xf numFmtId="0" fontId="9" fillId="4" borderId="24" xfId="0" applyFont="1" applyFill="1" applyBorder="1"/>
    <xf numFmtId="9" fontId="9" fillId="4" borderId="24" xfId="0" applyNumberFormat="1" applyFont="1" applyFill="1" applyBorder="1" applyAlignment="1">
      <alignment horizontal="center"/>
    </xf>
    <xf numFmtId="10" fontId="9" fillId="4" borderId="23" xfId="0" applyNumberFormat="1" applyFont="1" applyFill="1" applyBorder="1" applyAlignment="1">
      <alignment horizontal="center"/>
    </xf>
    <xf numFmtId="10" fontId="12" fillId="4" borderId="15" xfId="0" applyNumberFormat="1" applyFont="1" applyFill="1" applyBorder="1" applyAlignment="1">
      <alignment horizontal="center"/>
    </xf>
    <xf numFmtId="10" fontId="9" fillId="4" borderId="23" xfId="4" applyNumberFormat="1" applyFont="1" applyFill="1" applyBorder="1" applyAlignment="1">
      <alignment horizontal="center"/>
    </xf>
    <xf numFmtId="10" fontId="12" fillId="4" borderId="15" xfId="4" applyNumberFormat="1" applyFont="1" applyFill="1" applyBorder="1" applyAlignment="1">
      <alignment horizontal="center"/>
    </xf>
    <xf numFmtId="0" fontId="12" fillId="4" borderId="41" xfId="0" applyFont="1" applyFill="1" applyBorder="1"/>
    <xf numFmtId="9" fontId="9" fillId="4" borderId="0" xfId="0" applyNumberFormat="1" applyFont="1" applyFill="1" applyBorder="1"/>
    <xf numFmtId="10" fontId="7" fillId="4" borderId="42" xfId="4" applyNumberFormat="1" applyFont="1" applyFill="1" applyBorder="1" applyAlignment="1">
      <alignment horizontal="center"/>
    </xf>
    <xf numFmtId="10" fontId="8" fillId="4" borderId="42" xfId="4" applyNumberFormat="1" applyFont="1" applyFill="1" applyBorder="1" applyAlignment="1">
      <alignment horizontal="center"/>
    </xf>
    <xf numFmtId="165" fontId="2" fillId="4" borderId="38" xfId="6" applyFont="1" applyFill="1" applyBorder="1"/>
    <xf numFmtId="0" fontId="11" fillId="4" borderId="0" xfId="0" applyFont="1" applyFill="1" applyBorder="1" applyProtection="1">
      <protection locked="0"/>
    </xf>
    <xf numFmtId="0" fontId="11" fillId="4" borderId="22" xfId="0" applyFont="1" applyFill="1" applyBorder="1" applyAlignment="1" applyProtection="1">
      <protection locked="0"/>
    </xf>
    <xf numFmtId="0" fontId="2" fillId="4" borderId="22" xfId="0" applyFont="1" applyFill="1" applyBorder="1" applyProtection="1"/>
    <xf numFmtId="0" fontId="2" fillId="4" borderId="22" xfId="0" applyFont="1" applyFill="1" applyBorder="1" applyAlignment="1" applyProtection="1">
      <alignment horizontal="center"/>
    </xf>
    <xf numFmtId="0" fontId="2" fillId="4" borderId="22" xfId="0" applyFont="1" applyFill="1" applyBorder="1" applyAlignment="1" applyProtection="1">
      <alignment horizontal="left"/>
    </xf>
    <xf numFmtId="0" fontId="2" fillId="4" borderId="0" xfId="0" applyFont="1" applyFill="1" applyBorder="1" applyAlignment="1" applyProtection="1">
      <alignment horizontal="center"/>
    </xf>
    <xf numFmtId="0" fontId="11" fillId="4" borderId="0" xfId="0" applyFont="1" applyFill="1" applyBorder="1" applyAlignment="1" applyProtection="1">
      <alignment horizontal="center"/>
    </xf>
    <xf numFmtId="0" fontId="2" fillId="4" borderId="0" xfId="0" applyFont="1" applyFill="1" applyProtection="1"/>
    <xf numFmtId="0" fontId="2" fillId="0" borderId="0" xfId="0" applyFont="1" applyAlignment="1" applyProtection="1">
      <alignment horizontal="center"/>
    </xf>
    <xf numFmtId="0" fontId="4" fillId="4" borderId="43" xfId="0" applyFont="1" applyFill="1" applyBorder="1" applyAlignment="1" applyProtection="1">
      <alignment horizontal="center"/>
    </xf>
    <xf numFmtId="0" fontId="2" fillId="4" borderId="44" xfId="0" applyFont="1" applyFill="1" applyBorder="1" applyProtection="1"/>
    <xf numFmtId="0" fontId="2" fillId="4" borderId="44" xfId="0" applyFont="1" applyFill="1" applyBorder="1" applyAlignment="1" applyProtection="1">
      <alignment horizontal="center"/>
    </xf>
    <xf numFmtId="0" fontId="2" fillId="4" borderId="45" xfId="0" applyFont="1" applyFill="1" applyBorder="1" applyProtection="1"/>
    <xf numFmtId="0" fontId="4" fillId="0" borderId="0" xfId="0" applyFont="1" applyAlignment="1">
      <alignment horizontal="center"/>
    </xf>
    <xf numFmtId="0" fontId="2" fillId="0" borderId="0" xfId="0" applyFont="1" applyAlignment="1">
      <alignment horizontal="center"/>
    </xf>
    <xf numFmtId="4" fontId="2" fillId="0" borderId="0" xfId="0" applyNumberFormat="1" applyFont="1" applyAlignment="1">
      <alignment horizontal="center"/>
    </xf>
    <xf numFmtId="9" fontId="2" fillId="0" borderId="0" xfId="0" applyNumberFormat="1" applyFont="1"/>
    <xf numFmtId="4" fontId="2" fillId="0" borderId="0" xfId="0" applyNumberFormat="1" applyFont="1"/>
    <xf numFmtId="0" fontId="12" fillId="0" borderId="0" xfId="0" applyFont="1"/>
    <xf numFmtId="0" fontId="2" fillId="0" borderId="0" xfId="0" applyFont="1" applyAlignment="1">
      <alignment horizontal="justify" vertical="top" wrapText="1"/>
    </xf>
    <xf numFmtId="9" fontId="11" fillId="4" borderId="48" xfId="0" applyNumberFormat="1" applyFont="1" applyFill="1" applyBorder="1" applyAlignment="1">
      <alignment horizontal="center"/>
    </xf>
    <xf numFmtId="10" fontId="9" fillId="4" borderId="9" xfId="0" applyNumberFormat="1" applyFont="1" applyFill="1" applyBorder="1" applyAlignment="1">
      <alignment horizontal="center"/>
    </xf>
    <xf numFmtId="10" fontId="12" fillId="4" borderId="10" xfId="0" applyNumberFormat="1" applyFont="1" applyFill="1" applyBorder="1" applyAlignment="1">
      <alignment horizontal="center"/>
    </xf>
    <xf numFmtId="0" fontId="2" fillId="4" borderId="49" xfId="0" applyFont="1" applyFill="1" applyBorder="1" applyProtection="1"/>
    <xf numFmtId="0" fontId="2" fillId="4" borderId="49" xfId="0" applyFont="1" applyFill="1" applyBorder="1" applyAlignment="1" applyProtection="1">
      <alignment horizontal="center"/>
    </xf>
    <xf numFmtId="0" fontId="2" fillId="4" borderId="49" xfId="0" applyFont="1" applyFill="1" applyBorder="1" applyAlignment="1" applyProtection="1">
      <alignment horizontal="left"/>
    </xf>
    <xf numFmtId="0" fontId="11" fillId="4" borderId="0" xfId="0" applyFont="1" applyFill="1" applyBorder="1" applyProtection="1"/>
    <xf numFmtId="10" fontId="9" fillId="4" borderId="21" xfId="4" applyNumberFormat="1" applyFont="1" applyFill="1" applyBorder="1" applyAlignment="1">
      <alignment horizontal="center"/>
    </xf>
    <xf numFmtId="10" fontId="12" fillId="4" borderId="9" xfId="4" applyNumberFormat="1" applyFont="1" applyFill="1" applyBorder="1" applyAlignment="1">
      <alignment horizontal="center"/>
    </xf>
    <xf numFmtId="10" fontId="12" fillId="4" borderId="10" xfId="4" applyNumberFormat="1" applyFont="1" applyFill="1" applyBorder="1" applyAlignment="1">
      <alignment horizontal="center"/>
    </xf>
    <xf numFmtId="0" fontId="12" fillId="4" borderId="8" xfId="0" applyFont="1" applyFill="1" applyBorder="1" applyProtection="1"/>
    <xf numFmtId="10" fontId="12" fillId="4" borderId="16" xfId="0" applyNumberFormat="1" applyFont="1" applyFill="1" applyBorder="1" applyAlignment="1">
      <alignment horizontal="center"/>
    </xf>
    <xf numFmtId="10" fontId="12" fillId="4" borderId="16" xfId="4" applyNumberFormat="1" applyFont="1" applyFill="1" applyBorder="1" applyAlignment="1">
      <alignment horizontal="center"/>
    </xf>
    <xf numFmtId="10" fontId="9" fillId="4" borderId="21" xfId="0" applyNumberFormat="1" applyFont="1" applyFill="1" applyBorder="1" applyAlignment="1">
      <alignment horizontal="center"/>
    </xf>
    <xf numFmtId="0" fontId="2" fillId="4" borderId="22" xfId="0" applyFont="1" applyFill="1" applyBorder="1" applyAlignment="1" applyProtection="1">
      <protection locked="0"/>
    </xf>
    <xf numFmtId="0" fontId="12" fillId="5" borderId="8" xfId="0" applyFont="1" applyFill="1" applyBorder="1" applyProtection="1"/>
    <xf numFmtId="0" fontId="11" fillId="6" borderId="22" xfId="0" applyFont="1" applyFill="1" applyBorder="1" applyAlignment="1" applyProtection="1">
      <protection locked="0"/>
    </xf>
    <xf numFmtId="0" fontId="2" fillId="6" borderId="22" xfId="0" applyFont="1" applyFill="1" applyBorder="1" applyProtection="1"/>
    <xf numFmtId="0" fontId="2" fillId="6" borderId="22" xfId="0" applyFont="1" applyFill="1" applyBorder="1" applyAlignment="1" applyProtection="1">
      <alignment horizontal="center"/>
    </xf>
    <xf numFmtId="0" fontId="2" fillId="6" borderId="22" xfId="0" applyFont="1" applyFill="1" applyBorder="1" applyAlignment="1" applyProtection="1">
      <alignment horizontal="left"/>
    </xf>
    <xf numFmtId="0" fontId="11" fillId="4" borderId="40" xfId="0" applyFont="1" applyFill="1" applyBorder="1" applyAlignment="1">
      <alignment horizontal="center" vertical="center" wrapText="1"/>
    </xf>
    <xf numFmtId="9" fontId="2" fillId="4" borderId="9" xfId="0" applyNumberFormat="1" applyFont="1" applyFill="1" applyBorder="1" applyAlignment="1">
      <alignment horizontal="center"/>
    </xf>
    <xf numFmtId="9" fontId="2" fillId="4" borderId="10" xfId="0" applyNumberFormat="1" applyFont="1" applyFill="1" applyBorder="1" applyAlignment="1">
      <alignment horizontal="center"/>
    </xf>
    <xf numFmtId="2" fontId="9" fillId="4" borderId="10" xfId="0" applyNumberFormat="1" applyFont="1" applyFill="1" applyBorder="1" applyAlignment="1">
      <alignment horizontal="center"/>
    </xf>
    <xf numFmtId="2" fontId="9" fillId="4" borderId="16" xfId="0" applyNumberFormat="1" applyFont="1" applyFill="1" applyBorder="1" applyAlignment="1">
      <alignment horizontal="center"/>
    </xf>
    <xf numFmtId="0" fontId="12" fillId="4" borderId="41" xfId="0" applyFont="1" applyFill="1" applyBorder="1" applyAlignment="1">
      <alignment horizontal="center" vertical="center"/>
    </xf>
    <xf numFmtId="9" fontId="2" fillId="4" borderId="56" xfId="0" applyNumberFormat="1" applyFont="1" applyFill="1" applyBorder="1" applyAlignment="1">
      <alignment horizontal="center"/>
    </xf>
    <xf numFmtId="2" fontId="9" fillId="4" borderId="18" xfId="0" applyNumberFormat="1" applyFont="1" applyFill="1" applyBorder="1" applyAlignment="1">
      <alignment horizontal="center"/>
    </xf>
    <xf numFmtId="2" fontId="9" fillId="4" borderId="20" xfId="0" applyNumberFormat="1" applyFont="1" applyFill="1" applyBorder="1" applyAlignment="1">
      <alignment horizontal="center"/>
    </xf>
    <xf numFmtId="10" fontId="9" fillId="4" borderId="40" xfId="0" applyNumberFormat="1" applyFont="1" applyFill="1" applyBorder="1" applyAlignment="1">
      <alignment horizontal="center"/>
    </xf>
    <xf numFmtId="10" fontId="9" fillId="4" borderId="24" xfId="0" applyNumberFormat="1" applyFont="1" applyFill="1" applyBorder="1" applyAlignment="1">
      <alignment horizontal="center"/>
    </xf>
    <xf numFmtId="0" fontId="14" fillId="0" borderId="0" xfId="0" applyFont="1" applyFill="1" applyAlignment="1">
      <alignment vertical="center"/>
    </xf>
    <xf numFmtId="0" fontId="10" fillId="8" borderId="19" xfId="0" applyFont="1" applyFill="1" applyBorder="1" applyAlignment="1" applyProtection="1">
      <alignment horizontal="center" vertical="center"/>
      <protection locked="0"/>
    </xf>
    <xf numFmtId="15" fontId="8" fillId="8" borderId="19" xfId="0" applyNumberFormat="1" applyFont="1" applyFill="1" applyBorder="1" applyAlignment="1" applyProtection="1">
      <alignment horizontal="center" vertical="center"/>
      <protection locked="0"/>
    </xf>
    <xf numFmtId="17" fontId="8" fillId="8" borderId="19" xfId="0" applyNumberFormat="1" applyFont="1" applyFill="1" applyBorder="1" applyAlignment="1" applyProtection="1">
      <alignment vertical="center"/>
      <protection locked="0"/>
    </xf>
    <xf numFmtId="0" fontId="12" fillId="8" borderId="8" xfId="0" applyFont="1" applyFill="1" applyBorder="1" applyAlignment="1" applyProtection="1">
      <alignment horizontal="center" vertical="center"/>
    </xf>
    <xf numFmtId="10" fontId="12" fillId="4" borderId="21" xfId="0" applyNumberFormat="1" applyFont="1" applyFill="1" applyBorder="1" applyAlignment="1">
      <alignment horizontal="center"/>
    </xf>
    <xf numFmtId="2" fontId="12" fillId="4" borderId="10" xfId="0" applyNumberFormat="1" applyFont="1" applyFill="1" applyBorder="1" applyAlignment="1">
      <alignment horizontal="center"/>
    </xf>
    <xf numFmtId="10" fontId="12" fillId="4" borderId="23" xfId="0" applyNumberFormat="1" applyFont="1" applyFill="1" applyBorder="1" applyAlignment="1">
      <alignment horizontal="center"/>
    </xf>
    <xf numFmtId="2" fontId="12" fillId="4" borderId="16" xfId="0" applyNumberFormat="1" applyFont="1" applyFill="1" applyBorder="1" applyAlignment="1">
      <alignment horizontal="center"/>
    </xf>
    <xf numFmtId="0" fontId="11" fillId="4" borderId="63" xfId="0" applyFont="1" applyFill="1" applyBorder="1" applyAlignment="1" applyProtection="1">
      <alignment horizontal="center"/>
    </xf>
    <xf numFmtId="9" fontId="2" fillId="4" borderId="14" xfId="0" applyNumberFormat="1" applyFont="1" applyFill="1" applyBorder="1" applyAlignment="1">
      <alignment horizontal="center"/>
    </xf>
    <xf numFmtId="9" fontId="2" fillId="4" borderId="0" xfId="0" applyNumberFormat="1" applyFont="1" applyFill="1" applyBorder="1" applyAlignment="1">
      <alignment horizontal="center"/>
    </xf>
    <xf numFmtId="9" fontId="2" fillId="4" borderId="8" xfId="0" applyNumberFormat="1" applyFont="1" applyFill="1" applyBorder="1" applyAlignment="1">
      <alignment horizontal="center"/>
    </xf>
    <xf numFmtId="172" fontId="9" fillId="4" borderId="21" xfId="4" applyNumberFormat="1" applyFont="1" applyFill="1" applyBorder="1" applyAlignment="1">
      <alignment horizontal="center"/>
    </xf>
    <xf numFmtId="172" fontId="12" fillId="4" borderId="9" xfId="4" applyNumberFormat="1" applyFont="1" applyFill="1" applyBorder="1" applyAlignment="1">
      <alignment horizontal="center"/>
    </xf>
    <xf numFmtId="172" fontId="9" fillId="4" borderId="10" xfId="4" applyNumberFormat="1" applyFont="1" applyFill="1" applyBorder="1" applyAlignment="1">
      <alignment horizontal="center"/>
    </xf>
    <xf numFmtId="172" fontId="9" fillId="4" borderId="5" xfId="4" applyNumberFormat="1" applyFont="1" applyFill="1" applyBorder="1" applyAlignment="1">
      <alignment horizontal="center"/>
    </xf>
    <xf numFmtId="172" fontId="12" fillId="4" borderId="5" xfId="4" applyNumberFormat="1" applyFont="1" applyFill="1" applyBorder="1" applyAlignment="1">
      <alignment horizontal="center"/>
    </xf>
    <xf numFmtId="172" fontId="11" fillId="4" borderId="31" xfId="16" applyNumberFormat="1" applyFont="1" applyFill="1" applyBorder="1" applyAlignment="1">
      <alignment horizontal="center"/>
    </xf>
    <xf numFmtId="172" fontId="11" fillId="4" borderId="32" xfId="16" applyNumberFormat="1" applyFont="1" applyFill="1" applyBorder="1" applyAlignment="1">
      <alignment horizontal="center"/>
    </xf>
    <xf numFmtId="172" fontId="11" fillId="4" borderId="33" xfId="16" applyNumberFormat="1" applyFont="1" applyFill="1" applyBorder="1" applyAlignment="1">
      <alignment horizontal="center"/>
    </xf>
    <xf numFmtId="0" fontId="17" fillId="0" borderId="0" xfId="2" applyFont="1"/>
    <xf numFmtId="164" fontId="18" fillId="0" borderId="0" xfId="3" applyFont="1"/>
    <xf numFmtId="0" fontId="19" fillId="0" borderId="46" xfId="2" applyFont="1" applyFill="1" applyBorder="1" applyAlignment="1">
      <alignment horizontal="center" vertical="center"/>
    </xf>
    <xf numFmtId="0" fontId="19" fillId="0" borderId="0" xfId="2" applyFont="1"/>
    <xf numFmtId="0" fontId="19" fillId="0" borderId="0" xfId="2" applyFont="1" applyFill="1"/>
    <xf numFmtId="164" fontId="19" fillId="0" borderId="0" xfId="3" applyFont="1" applyFill="1"/>
    <xf numFmtId="169" fontId="15" fillId="0" borderId="30" xfId="3" applyNumberFormat="1" applyFont="1" applyFill="1" applyBorder="1"/>
    <xf numFmtId="44" fontId="17" fillId="0" borderId="0" xfId="14" applyFont="1"/>
    <xf numFmtId="164" fontId="19" fillId="0" borderId="0" xfId="2" applyNumberFormat="1" applyFont="1" applyFill="1" applyAlignment="1"/>
    <xf numFmtId="164" fontId="19" fillId="0" borderId="0" xfId="2" applyNumberFormat="1" applyFont="1"/>
    <xf numFmtId="0" fontId="19" fillId="0" borderId="0" xfId="2" applyFont="1" applyFill="1" applyBorder="1" applyAlignment="1"/>
    <xf numFmtId="169" fontId="15" fillId="0" borderId="0" xfId="3" applyNumberFormat="1" applyFont="1" applyFill="1" applyBorder="1"/>
    <xf numFmtId="169" fontId="15" fillId="6" borderId="6" xfId="3" applyNumberFormat="1" applyFont="1" applyFill="1" applyBorder="1"/>
    <xf numFmtId="0" fontId="19" fillId="0" borderId="0" xfId="2" applyFont="1" applyFill="1" applyBorder="1"/>
    <xf numFmtId="169" fontId="19" fillId="0" borderId="0" xfId="3" applyNumberFormat="1" applyFont="1" applyFill="1"/>
    <xf numFmtId="0" fontId="19" fillId="6" borderId="46" xfId="2" applyFont="1" applyFill="1" applyBorder="1" applyAlignment="1">
      <alignment horizontal="left" vertical="top"/>
    </xf>
    <xf numFmtId="0" fontId="19" fillId="6" borderId="47" xfId="2" applyFont="1" applyFill="1" applyBorder="1"/>
    <xf numFmtId="10" fontId="19" fillId="0" borderId="5" xfId="4" applyNumberFormat="1" applyFont="1" applyFill="1" applyBorder="1" applyAlignment="1">
      <alignment horizontal="center"/>
    </xf>
    <xf numFmtId="169" fontId="19" fillId="0" borderId="6" xfId="3" applyNumberFormat="1" applyFont="1" applyFill="1" applyBorder="1"/>
    <xf numFmtId="0" fontId="17" fillId="0" borderId="0" xfId="2" applyFont="1" applyFill="1" applyBorder="1"/>
    <xf numFmtId="167" fontId="19" fillId="0" borderId="0" xfId="2" applyNumberFormat="1" applyFont="1" applyFill="1" applyBorder="1" applyAlignment="1">
      <alignment horizontal="right"/>
    </xf>
    <xf numFmtId="44" fontId="17" fillId="0" borderId="0" xfId="14" applyFont="1" applyBorder="1"/>
    <xf numFmtId="0" fontId="19" fillId="0" borderId="0" xfId="2" applyFont="1" applyBorder="1"/>
    <xf numFmtId="164" fontId="19" fillId="0" borderId="0" xfId="3" applyFont="1"/>
    <xf numFmtId="44" fontId="19" fillId="0" borderId="0" xfId="14" applyFont="1" applyFill="1" applyBorder="1" applyAlignment="1"/>
    <xf numFmtId="0" fontId="19" fillId="0" borderId="26" xfId="2" applyFont="1" applyBorder="1" applyAlignment="1"/>
    <xf numFmtId="0" fontId="19" fillId="0" borderId="27" xfId="2" applyFont="1" applyBorder="1" applyAlignment="1">
      <alignment horizontal="center"/>
    </xf>
    <xf numFmtId="0" fontId="15" fillId="0" borderId="30" xfId="2" applyFont="1" applyBorder="1" applyAlignment="1"/>
    <xf numFmtId="3" fontId="19" fillId="6" borderId="61" xfId="2" applyNumberFormat="1" applyFont="1" applyFill="1" applyBorder="1" applyAlignment="1">
      <alignment horizontal="center"/>
    </xf>
    <xf numFmtId="10" fontId="19" fillId="0" borderId="30" xfId="2" applyNumberFormat="1" applyFont="1" applyBorder="1" applyAlignment="1">
      <alignment horizontal="center"/>
    </xf>
    <xf numFmtId="170" fontId="19" fillId="0" borderId="57" xfId="2" applyNumberFormat="1" applyFont="1" applyBorder="1" applyAlignment="1">
      <alignment horizontal="center"/>
    </xf>
    <xf numFmtId="0" fontId="20" fillId="0" borderId="64" xfId="2" applyFont="1" applyBorder="1"/>
    <xf numFmtId="10" fontId="19" fillId="0" borderId="61" xfId="2" applyNumberFormat="1" applyFont="1" applyBorder="1" applyAlignment="1">
      <alignment horizontal="center"/>
    </xf>
    <xf numFmtId="170" fontId="19" fillId="0" borderId="65" xfId="2" applyNumberFormat="1" applyFont="1" applyBorder="1" applyAlignment="1">
      <alignment horizontal="center"/>
    </xf>
    <xf numFmtId="171" fontId="19" fillId="0" borderId="0" xfId="2" applyNumberFormat="1" applyFont="1" applyFill="1"/>
    <xf numFmtId="0" fontId="20" fillId="0" borderId="31" xfId="2" applyFont="1" applyBorder="1"/>
    <xf numFmtId="3" fontId="19" fillId="6" borderId="32" xfId="2" applyNumberFormat="1" applyFont="1" applyFill="1" applyBorder="1" applyAlignment="1">
      <alignment horizontal="center"/>
    </xf>
    <xf numFmtId="10" fontId="19" fillId="0" borderId="32" xfId="2" applyNumberFormat="1" applyFont="1" applyBorder="1" applyAlignment="1">
      <alignment horizontal="center"/>
    </xf>
    <xf numFmtId="170" fontId="19" fillId="0" borderId="33" xfId="2" applyNumberFormat="1" applyFont="1" applyBorder="1" applyAlignment="1">
      <alignment horizontal="center"/>
    </xf>
    <xf numFmtId="0" fontId="18" fillId="0" borderId="0" xfId="0" applyFont="1"/>
    <xf numFmtId="3" fontId="18" fillId="0" borderId="0" xfId="0" applyNumberFormat="1" applyFont="1"/>
    <xf numFmtId="170" fontId="18" fillId="0" borderId="0" xfId="0" applyNumberFormat="1" applyFont="1"/>
    <xf numFmtId="0" fontId="19" fillId="0" borderId="1" xfId="2" applyFont="1" applyBorder="1" applyAlignment="1"/>
    <xf numFmtId="3" fontId="19" fillId="6" borderId="5" xfId="2" applyNumberFormat="1" applyFont="1" applyFill="1" applyBorder="1" applyAlignment="1">
      <alignment horizontal="center"/>
    </xf>
    <xf numFmtId="10" fontId="19" fillId="6" borderId="2" xfId="2" applyNumberFormat="1" applyFont="1" applyFill="1" applyBorder="1" applyAlignment="1">
      <alignment horizontal="center"/>
    </xf>
    <xf numFmtId="170" fontId="15" fillId="6" borderId="12" xfId="2" applyNumberFormat="1" applyFont="1" applyFill="1" applyBorder="1" applyAlignment="1">
      <alignment horizontal="center"/>
    </xf>
    <xf numFmtId="0" fontId="17" fillId="0" borderId="0" xfId="2" applyFont="1" applyFill="1"/>
    <xf numFmtId="0" fontId="19" fillId="0" borderId="30" xfId="2" applyFont="1" applyBorder="1" applyAlignment="1">
      <alignment horizontal="center"/>
    </xf>
    <xf numFmtId="0" fontId="19" fillId="0" borderId="30" xfId="2" applyFont="1" applyBorder="1" applyAlignment="1">
      <alignment vertical="center" wrapText="1"/>
    </xf>
    <xf numFmtId="167" fontId="19" fillId="0" borderId="30" xfId="2" applyNumberFormat="1" applyFont="1" applyBorder="1"/>
    <xf numFmtId="0" fontId="19" fillId="0" borderId="30" xfId="2" applyFont="1" applyBorder="1"/>
    <xf numFmtId="0" fontId="17" fillId="0" borderId="30" xfId="2" applyFont="1" applyBorder="1"/>
    <xf numFmtId="0" fontId="21" fillId="0" borderId="30" xfId="2" applyFont="1" applyBorder="1"/>
    <xf numFmtId="9" fontId="19" fillId="0" borderId="30" xfId="4" applyFont="1" applyBorder="1" applyAlignment="1">
      <alignment horizontal="center"/>
    </xf>
    <xf numFmtId="168" fontId="22" fillId="0" borderId="30" xfId="2" applyNumberFormat="1" applyFont="1" applyBorder="1" applyAlignment="1">
      <alignment horizontal="center"/>
    </xf>
    <xf numFmtId="170" fontId="19" fillId="2" borderId="30" xfId="2" applyNumberFormat="1" applyFont="1" applyFill="1" applyBorder="1"/>
    <xf numFmtId="2" fontId="19" fillId="8" borderId="30" xfId="0" applyNumberFormat="1" applyFont="1" applyFill="1" applyBorder="1"/>
    <xf numFmtId="2" fontId="19" fillId="0" borderId="30" xfId="0" applyNumberFormat="1" applyFont="1" applyFill="1" applyBorder="1"/>
    <xf numFmtId="2" fontId="19" fillId="0" borderId="30" xfId="0" applyNumberFormat="1" applyFont="1" applyBorder="1" applyAlignment="1">
      <alignment horizontal="center"/>
    </xf>
    <xf numFmtId="10" fontId="19" fillId="0" borderId="30" xfId="4" applyNumberFormat="1" applyFont="1" applyBorder="1"/>
    <xf numFmtId="170" fontId="19" fillId="0" borderId="30" xfId="0" applyNumberFormat="1" applyFont="1" applyBorder="1"/>
    <xf numFmtId="1" fontId="22" fillId="0" borderId="30" xfId="2" applyNumberFormat="1" applyFont="1" applyBorder="1" applyAlignment="1">
      <alignment horizontal="center"/>
    </xf>
    <xf numFmtId="170" fontId="15" fillId="0" borderId="30" xfId="0" applyNumberFormat="1" applyFont="1" applyBorder="1" applyAlignment="1">
      <alignment horizontal="right" vertical="center"/>
    </xf>
    <xf numFmtId="170" fontId="15" fillId="0" borderId="30" xfId="0" applyNumberFormat="1" applyFont="1" applyBorder="1"/>
    <xf numFmtId="2" fontId="19" fillId="0" borderId="30" xfId="0" applyNumberFormat="1" applyFont="1" applyBorder="1"/>
    <xf numFmtId="0" fontId="21" fillId="0" borderId="0" xfId="2" applyFont="1" applyBorder="1"/>
    <xf numFmtId="9" fontId="19" fillId="0" borderId="0" xfId="4" applyFont="1" applyBorder="1" applyAlignment="1">
      <alignment horizontal="center"/>
    </xf>
    <xf numFmtId="1" fontId="22" fillId="0" borderId="0" xfId="2" applyNumberFormat="1" applyFont="1" applyBorder="1" applyAlignment="1">
      <alignment horizontal="center"/>
    </xf>
    <xf numFmtId="2" fontId="19" fillId="0" borderId="0" xfId="0" applyNumberFormat="1" applyFont="1" applyFill="1" applyBorder="1"/>
    <xf numFmtId="2" fontId="19" fillId="0" borderId="0" xfId="0" applyNumberFormat="1" applyFont="1" applyBorder="1"/>
    <xf numFmtId="10" fontId="19" fillId="0" borderId="0" xfId="4" applyNumberFormat="1" applyFont="1" applyBorder="1"/>
    <xf numFmtId="170" fontId="19" fillId="0" borderId="0" xfId="0" applyNumberFormat="1" applyFont="1" applyBorder="1"/>
    <xf numFmtId="170" fontId="15" fillId="0" borderId="0" xfId="0" applyNumberFormat="1" applyFont="1" applyBorder="1" applyAlignment="1">
      <alignment horizontal="right" vertical="center"/>
    </xf>
    <xf numFmtId="170" fontId="15" fillId="0" borderId="0" xfId="0" applyNumberFormat="1" applyFont="1" applyBorder="1"/>
    <xf numFmtId="164" fontId="19" fillId="0" borderId="0" xfId="2" applyNumberFormat="1" applyFont="1" applyFill="1" applyBorder="1"/>
    <xf numFmtId="170" fontId="19" fillId="0" borderId="0" xfId="4" applyNumberFormat="1" applyFont="1" applyBorder="1"/>
    <xf numFmtId="170" fontId="15" fillId="0" borderId="0" xfId="0" applyNumberFormat="1" applyFont="1" applyBorder="1" applyAlignment="1">
      <alignment horizontal="right"/>
    </xf>
    <xf numFmtId="164" fontId="19" fillId="0" borderId="0" xfId="0" applyNumberFormat="1" applyFont="1" applyBorder="1"/>
    <xf numFmtId="164" fontId="15" fillId="0" borderId="0" xfId="2" applyNumberFormat="1" applyFont="1" applyFill="1" applyBorder="1" applyAlignment="1">
      <alignment horizontal="right"/>
    </xf>
    <xf numFmtId="2" fontId="15" fillId="0" borderId="0" xfId="0" applyNumberFormat="1" applyFont="1" applyFill="1" applyBorder="1"/>
    <xf numFmtId="0" fontId="23" fillId="0" borderId="0" xfId="2" applyFont="1" applyFill="1" applyBorder="1"/>
    <xf numFmtId="0" fontId="17" fillId="0" borderId="0" xfId="2" applyFont="1" applyFill="1" applyAlignment="1">
      <alignment horizontal="center"/>
    </xf>
    <xf numFmtId="0" fontId="17" fillId="0" borderId="0" xfId="2" applyFont="1" applyAlignment="1">
      <alignment horizontal="center"/>
    </xf>
    <xf numFmtId="164" fontId="15" fillId="0" borderId="0" xfId="3" applyFont="1" applyFill="1" applyBorder="1"/>
    <xf numFmtId="169" fontId="15" fillId="3" borderId="13" xfId="3" applyNumberFormat="1" applyFont="1" applyFill="1" applyBorder="1" applyAlignment="1">
      <alignment horizontal="center" vertical="center"/>
    </xf>
    <xf numFmtId="169" fontId="15" fillId="9" borderId="13" xfId="3" applyNumberFormat="1" applyFont="1" applyFill="1" applyBorder="1" applyAlignment="1">
      <alignment horizontal="center" vertical="center"/>
    </xf>
    <xf numFmtId="164" fontId="24" fillId="0" borderId="0" xfId="3" applyFont="1"/>
    <xf numFmtId="10" fontId="17" fillId="0" borderId="0" xfId="1" applyNumberFormat="1" applyFont="1"/>
    <xf numFmtId="10" fontId="15" fillId="3" borderId="12" xfId="4" applyNumberFormat="1" applyFont="1" applyFill="1" applyBorder="1" applyAlignment="1">
      <alignment horizontal="center" vertical="center"/>
    </xf>
    <xf numFmtId="170" fontId="21" fillId="0" borderId="0" xfId="2" applyNumberFormat="1" applyFont="1" applyBorder="1"/>
    <xf numFmtId="10" fontId="19" fillId="0" borderId="0" xfId="4" applyNumberFormat="1" applyFont="1" applyFill="1" applyBorder="1" applyAlignment="1">
      <alignment horizontal="center" vertical="center"/>
    </xf>
    <xf numFmtId="164" fontId="17" fillId="0" borderId="0" xfId="2" applyNumberFormat="1" applyFont="1"/>
    <xf numFmtId="0" fontId="25" fillId="0" borderId="0" xfId="2" applyFont="1"/>
    <xf numFmtId="166" fontId="17" fillId="0" borderId="0" xfId="2" applyNumberFormat="1" applyFont="1"/>
    <xf numFmtId="0" fontId="16" fillId="0" borderId="0" xfId="2" applyFont="1"/>
    <xf numFmtId="44" fontId="17" fillId="0" borderId="0" xfId="2" applyNumberFormat="1" applyFont="1"/>
    <xf numFmtId="0" fontId="26" fillId="0" borderId="0" xfId="2" applyFont="1"/>
    <xf numFmtId="164" fontId="24" fillId="0" borderId="0" xfId="3" applyFont="1" applyFill="1"/>
    <xf numFmtId="0" fontId="16" fillId="5" borderId="46" xfId="2" applyFont="1" applyFill="1" applyBorder="1" applyAlignment="1">
      <alignment horizontal="center"/>
    </xf>
    <xf numFmtId="0" fontId="16" fillId="5" borderId="3" xfId="2" applyFont="1" applyFill="1" applyBorder="1" applyAlignment="1">
      <alignment horizontal="center"/>
    </xf>
    <xf numFmtId="0" fontId="16" fillId="5" borderId="4" xfId="2" applyFont="1" applyFill="1" applyBorder="1" applyAlignment="1">
      <alignment horizontal="center"/>
    </xf>
    <xf numFmtId="0" fontId="15" fillId="8" borderId="46" xfId="2" applyFont="1" applyFill="1" applyBorder="1" applyAlignment="1">
      <alignment horizontal="center" vertical="center" wrapText="1"/>
    </xf>
    <xf numFmtId="0" fontId="15" fillId="8" borderId="3" xfId="2" applyFont="1" applyFill="1" applyBorder="1" applyAlignment="1">
      <alignment horizontal="center" vertical="center" wrapText="1"/>
    </xf>
    <xf numFmtId="0" fontId="15" fillId="8" borderId="4" xfId="2" applyFont="1" applyFill="1" applyBorder="1" applyAlignment="1">
      <alignment horizontal="center" vertical="center" wrapText="1"/>
    </xf>
    <xf numFmtId="0" fontId="19" fillId="0" borderId="30" xfId="2" applyFont="1" applyFill="1" applyBorder="1" applyAlignment="1"/>
    <xf numFmtId="0" fontId="19" fillId="0" borderId="1" xfId="2" applyFont="1" applyFill="1" applyBorder="1" applyAlignment="1"/>
    <xf numFmtId="0" fontId="19" fillId="0" borderId="5" xfId="2" applyFont="1" applyFill="1" applyBorder="1" applyAlignment="1"/>
    <xf numFmtId="0" fontId="19" fillId="0" borderId="30" xfId="2" applyFont="1" applyBorder="1" applyAlignment="1">
      <alignment horizontal="left" vertical="top"/>
    </xf>
    <xf numFmtId="0" fontId="19" fillId="2" borderId="30" xfId="2" applyFont="1" applyFill="1" applyBorder="1" applyAlignment="1">
      <alignment horizontal="center" vertical="center" wrapText="1"/>
    </xf>
    <xf numFmtId="0" fontId="19" fillId="0" borderId="27" xfId="2" applyFont="1" applyBorder="1" applyAlignment="1">
      <alignment horizontal="center"/>
    </xf>
    <xf numFmtId="0" fontId="19" fillId="0" borderId="28" xfId="2" applyFont="1" applyBorder="1" applyAlignment="1">
      <alignment horizontal="center"/>
    </xf>
    <xf numFmtId="0" fontId="19" fillId="0" borderId="46" xfId="2" applyFont="1" applyFill="1" applyBorder="1" applyAlignment="1">
      <alignment vertical="top"/>
    </xf>
    <xf numFmtId="0" fontId="19" fillId="0" borderId="3" xfId="2" applyFont="1" applyFill="1" applyBorder="1" applyAlignment="1">
      <alignment vertical="top"/>
    </xf>
    <xf numFmtId="0" fontId="19" fillId="0" borderId="47" xfId="2" applyFont="1" applyFill="1" applyBorder="1" applyAlignment="1">
      <alignment vertical="top"/>
    </xf>
    <xf numFmtId="0" fontId="16" fillId="7" borderId="0" xfId="2" applyFont="1" applyFill="1" applyAlignment="1">
      <alignment horizontal="center"/>
    </xf>
    <xf numFmtId="0" fontId="16" fillId="7" borderId="0" xfId="2" applyFont="1" applyFill="1" applyBorder="1" applyAlignment="1">
      <alignment horizontal="center"/>
    </xf>
    <xf numFmtId="0" fontId="16" fillId="0" borderId="0" xfId="2" applyFont="1" applyAlignment="1">
      <alignment horizontal="right"/>
    </xf>
    <xf numFmtId="0" fontId="16" fillId="0" borderId="0" xfId="2" applyFont="1" applyBorder="1" applyAlignment="1">
      <alignment horizontal="right"/>
    </xf>
    <xf numFmtId="0" fontId="19" fillId="3" borderId="30" xfId="2" applyFont="1" applyFill="1" applyBorder="1" applyAlignment="1">
      <alignment horizontal="center" vertical="center" wrapText="1"/>
    </xf>
    <xf numFmtId="0" fontId="19" fillId="3" borderId="61" xfId="2" applyFont="1" applyFill="1" applyBorder="1" applyAlignment="1">
      <alignment horizontal="center" vertical="center" wrapText="1"/>
    </xf>
    <xf numFmtId="0" fontId="19" fillId="3" borderId="62" xfId="2" applyFont="1" applyFill="1" applyBorder="1" applyAlignment="1">
      <alignment horizontal="center" vertical="center" wrapText="1"/>
    </xf>
    <xf numFmtId="0" fontId="15" fillId="0" borderId="30" xfId="2" applyFont="1" applyBorder="1" applyAlignment="1"/>
    <xf numFmtId="0" fontId="2" fillId="4" borderId="22" xfId="0" applyFont="1" applyFill="1" applyBorder="1" applyAlignment="1" applyProtection="1">
      <alignment wrapText="1"/>
    </xf>
    <xf numFmtId="0" fontId="0" fillId="0" borderId="22" xfId="0" applyBorder="1" applyAlignment="1">
      <alignment wrapText="1"/>
    </xf>
    <xf numFmtId="0" fontId="5" fillId="4" borderId="34" xfId="0" applyFont="1" applyFill="1" applyBorder="1" applyAlignment="1" applyProtection="1">
      <alignment horizontal="center" vertical="center"/>
    </xf>
    <xf numFmtId="0" fontId="5" fillId="4" borderId="35" xfId="0" applyFont="1" applyFill="1" applyBorder="1" applyAlignment="1" applyProtection="1">
      <alignment horizontal="center" vertical="center"/>
    </xf>
    <xf numFmtId="0" fontId="5" fillId="4" borderId="36" xfId="0" applyFont="1" applyFill="1" applyBorder="1" applyAlignment="1" applyProtection="1">
      <alignment horizontal="center" vertical="center"/>
    </xf>
    <xf numFmtId="0" fontId="8" fillId="4" borderId="8" xfId="0" applyFont="1" applyFill="1" applyBorder="1" applyAlignment="1" applyProtection="1">
      <alignment horizontal="center" vertical="center"/>
      <protection locked="0"/>
    </xf>
    <xf numFmtId="0" fontId="8" fillId="4" borderId="0" xfId="0" applyFont="1" applyFill="1" applyBorder="1" applyAlignment="1" applyProtection="1">
      <alignment horizontal="center" vertical="center"/>
      <protection locked="0"/>
    </xf>
    <xf numFmtId="0" fontId="8" fillId="4" borderId="18" xfId="0" applyFont="1" applyFill="1" applyBorder="1" applyAlignment="1" applyProtection="1">
      <alignment horizontal="center" vertical="center"/>
      <protection locked="0"/>
    </xf>
    <xf numFmtId="17" fontId="12" fillId="4" borderId="8" xfId="0" applyNumberFormat="1" applyFont="1" applyFill="1" applyBorder="1" applyAlignment="1" applyProtection="1">
      <alignment horizontal="center" vertical="center"/>
      <protection locked="0"/>
    </xf>
    <xf numFmtId="0" fontId="12" fillId="4" borderId="0" xfId="0" applyNumberFormat="1" applyFont="1" applyFill="1" applyBorder="1" applyAlignment="1" applyProtection="1">
      <alignment horizontal="center" vertical="center"/>
      <protection locked="0"/>
    </xf>
    <xf numFmtId="0" fontId="12" fillId="4" borderId="18" xfId="0" applyNumberFormat="1" applyFont="1" applyFill="1" applyBorder="1" applyAlignment="1" applyProtection="1">
      <alignment horizontal="center" vertical="center"/>
      <protection locked="0"/>
    </xf>
    <xf numFmtId="0" fontId="10" fillId="4" borderId="8" xfId="0" applyFont="1" applyFill="1" applyBorder="1" applyAlignment="1" applyProtection="1">
      <alignment horizontal="center" vertical="center" wrapText="1"/>
      <protection locked="0"/>
    </xf>
    <xf numFmtId="0" fontId="10" fillId="4" borderId="0" xfId="0" applyFont="1" applyFill="1" applyBorder="1" applyAlignment="1" applyProtection="1">
      <alignment horizontal="center" vertical="center" wrapText="1"/>
      <protection locked="0"/>
    </xf>
    <xf numFmtId="0" fontId="10" fillId="4" borderId="18" xfId="0" applyFont="1" applyFill="1" applyBorder="1" applyAlignment="1" applyProtection="1">
      <alignment horizontal="center" vertical="center" wrapText="1"/>
      <protection locked="0"/>
    </xf>
    <xf numFmtId="0" fontId="10" fillId="4" borderId="19" xfId="0" applyFont="1" applyFill="1" applyBorder="1" applyAlignment="1" applyProtection="1">
      <alignment horizontal="center" vertical="center" wrapText="1"/>
      <protection locked="0"/>
    </xf>
    <xf numFmtId="0" fontId="10" fillId="4" borderId="11" xfId="0" applyFont="1" applyFill="1" applyBorder="1" applyAlignment="1" applyProtection="1">
      <alignment horizontal="center" vertical="center" wrapText="1"/>
      <protection locked="0"/>
    </xf>
    <xf numFmtId="0" fontId="10" fillId="4" borderId="20" xfId="0" applyFont="1" applyFill="1" applyBorder="1" applyAlignment="1" applyProtection="1">
      <alignment horizontal="center" vertical="center" wrapText="1"/>
      <protection locked="0"/>
    </xf>
    <xf numFmtId="15" fontId="9" fillId="4" borderId="19" xfId="0" applyNumberFormat="1" applyFont="1" applyFill="1" applyBorder="1" applyAlignment="1" applyProtection="1">
      <alignment horizontal="center" vertical="center"/>
      <protection locked="0"/>
    </xf>
    <xf numFmtId="15" fontId="9" fillId="4" borderId="11" xfId="0" applyNumberFormat="1" applyFont="1" applyFill="1" applyBorder="1" applyAlignment="1" applyProtection="1">
      <alignment horizontal="center" vertical="center"/>
      <protection locked="0"/>
    </xf>
    <xf numFmtId="15" fontId="9" fillId="4" borderId="20" xfId="0" applyNumberFormat="1" applyFont="1" applyFill="1" applyBorder="1" applyAlignment="1" applyProtection="1">
      <alignment horizontal="center" vertical="center"/>
      <protection locked="0"/>
    </xf>
    <xf numFmtId="0" fontId="11" fillId="4" borderId="29" xfId="0" applyFont="1" applyFill="1" applyBorder="1" applyAlignment="1">
      <alignment horizontal="center" vertical="center" wrapText="1"/>
    </xf>
    <xf numFmtId="0" fontId="11" fillId="4" borderId="24" xfId="0" applyFont="1" applyFill="1" applyBorder="1" applyAlignment="1">
      <alignment horizontal="center" vertical="center" wrapText="1"/>
    </xf>
    <xf numFmtId="0" fontId="11" fillId="4" borderId="26" xfId="0" applyFont="1" applyFill="1" applyBorder="1" applyAlignment="1">
      <alignment horizontal="center"/>
    </xf>
    <xf numFmtId="0" fontId="11" fillId="4" borderId="27" xfId="0" applyFont="1" applyFill="1" applyBorder="1" applyAlignment="1">
      <alignment horizontal="center"/>
    </xf>
    <xf numFmtId="0" fontId="11" fillId="4" borderId="28" xfId="0" applyFont="1" applyFill="1" applyBorder="1" applyAlignment="1">
      <alignment horizontal="center"/>
    </xf>
    <xf numFmtId="0" fontId="11" fillId="4" borderId="63" xfId="0" applyFont="1" applyFill="1" applyBorder="1" applyAlignment="1" applyProtection="1">
      <alignment horizontal="center"/>
    </xf>
    <xf numFmtId="9" fontId="11" fillId="4" borderId="54" xfId="0" applyNumberFormat="1" applyFont="1" applyFill="1" applyBorder="1" applyAlignment="1">
      <alignment horizontal="center"/>
    </xf>
    <xf numFmtId="9" fontId="11" fillId="4" borderId="51" xfId="0" applyNumberFormat="1" applyFont="1" applyFill="1" applyBorder="1" applyAlignment="1">
      <alignment horizontal="center"/>
    </xf>
    <xf numFmtId="9" fontId="11" fillId="4" borderId="53" xfId="0" applyNumberFormat="1" applyFont="1" applyFill="1" applyBorder="1" applyAlignment="1">
      <alignment horizontal="center"/>
    </xf>
    <xf numFmtId="9" fontId="11" fillId="4" borderId="55" xfId="0" applyNumberFormat="1" applyFont="1" applyFill="1" applyBorder="1" applyAlignment="1">
      <alignment horizontal="center"/>
    </xf>
    <xf numFmtId="0" fontId="11" fillId="4" borderId="50" xfId="0" applyFont="1" applyFill="1" applyBorder="1" applyAlignment="1">
      <alignment horizontal="center"/>
    </xf>
    <xf numFmtId="0" fontId="11" fillId="4" borderId="52" xfId="0" applyFont="1" applyFill="1" applyBorder="1" applyAlignment="1">
      <alignment horizontal="center"/>
    </xf>
    <xf numFmtId="0" fontId="11" fillId="4" borderId="58" xfId="16" applyFont="1" applyFill="1" applyBorder="1" applyAlignment="1">
      <alignment horizontal="center"/>
    </xf>
    <xf numFmtId="0" fontId="11" fillId="4" borderId="59" xfId="16" applyFont="1" applyFill="1" applyBorder="1" applyAlignment="1">
      <alignment horizontal="center"/>
    </xf>
    <xf numFmtId="0" fontId="11" fillId="4" borderId="60" xfId="16" applyFont="1" applyFill="1" applyBorder="1" applyAlignment="1">
      <alignment horizontal="center"/>
    </xf>
    <xf numFmtId="0" fontId="8" fillId="8" borderId="8" xfId="0" applyFont="1" applyFill="1" applyBorder="1" applyAlignment="1" applyProtection="1">
      <alignment horizontal="center" vertical="center"/>
      <protection locked="0"/>
    </xf>
    <xf numFmtId="0" fontId="8" fillId="8" borderId="0" xfId="0" applyFont="1" applyFill="1" applyBorder="1" applyAlignment="1" applyProtection="1">
      <alignment horizontal="center" vertical="center"/>
      <protection locked="0"/>
    </xf>
    <xf numFmtId="0" fontId="8" fillId="8" borderId="18" xfId="0" applyFont="1" applyFill="1" applyBorder="1" applyAlignment="1" applyProtection="1">
      <alignment horizontal="center" vertical="center"/>
      <protection locked="0"/>
    </xf>
    <xf numFmtId="17" fontId="12" fillId="8" borderId="8" xfId="0" applyNumberFormat="1" applyFont="1" applyFill="1" applyBorder="1" applyAlignment="1" applyProtection="1">
      <alignment horizontal="center" vertical="center"/>
      <protection locked="0"/>
    </xf>
    <xf numFmtId="0" fontId="12" fillId="8" borderId="0" xfId="0" applyNumberFormat="1" applyFont="1" applyFill="1" applyBorder="1" applyAlignment="1" applyProtection="1">
      <alignment horizontal="center" vertical="center"/>
      <protection locked="0"/>
    </xf>
    <xf numFmtId="0" fontId="12" fillId="8" borderId="18" xfId="0" applyNumberFormat="1" applyFont="1" applyFill="1" applyBorder="1" applyAlignment="1" applyProtection="1">
      <alignment horizontal="center" vertical="center"/>
      <protection locked="0"/>
    </xf>
    <xf numFmtId="0" fontId="10" fillId="8" borderId="8" xfId="0" applyFont="1" applyFill="1" applyBorder="1" applyAlignment="1" applyProtection="1">
      <alignment horizontal="center" vertical="center" wrapText="1"/>
      <protection locked="0"/>
    </xf>
    <xf numFmtId="0" fontId="10" fillId="8" borderId="0" xfId="0" applyFont="1" applyFill="1" applyBorder="1" applyAlignment="1" applyProtection="1">
      <alignment horizontal="center" vertical="center" wrapText="1"/>
      <protection locked="0"/>
    </xf>
    <xf numFmtId="0" fontId="10" fillId="8" borderId="18" xfId="0" applyFont="1" applyFill="1" applyBorder="1" applyAlignment="1" applyProtection="1">
      <alignment horizontal="center" vertical="center" wrapText="1"/>
      <protection locked="0"/>
    </xf>
    <xf numFmtId="0" fontId="10" fillId="8" borderId="19" xfId="0" applyFont="1" applyFill="1" applyBorder="1" applyAlignment="1" applyProtection="1">
      <alignment horizontal="center" vertical="center" wrapText="1"/>
      <protection locked="0"/>
    </xf>
    <xf numFmtId="0" fontId="10" fillId="8" borderId="11" xfId="0" applyFont="1" applyFill="1" applyBorder="1" applyAlignment="1" applyProtection="1">
      <alignment horizontal="center" vertical="center" wrapText="1"/>
      <protection locked="0"/>
    </xf>
    <xf numFmtId="0" fontId="10" fillId="8" borderId="20" xfId="0" applyFont="1" applyFill="1" applyBorder="1" applyAlignment="1" applyProtection="1">
      <alignment horizontal="center" vertical="center" wrapText="1"/>
      <protection locked="0"/>
    </xf>
    <xf numFmtId="0" fontId="15" fillId="5" borderId="12" xfId="2" applyFont="1" applyFill="1" applyBorder="1" applyAlignment="1">
      <alignment horizontal="left"/>
    </xf>
  </cellXfs>
  <cellStyles count="17">
    <cellStyle name="Millares" xfId="6" builtinId="3"/>
    <cellStyle name="Millares 2" xfId="7" xr:uid="{00000000-0005-0000-0000-000001000000}"/>
    <cellStyle name="Millares 3" xfId="13" xr:uid="{00000000-0005-0000-0000-000002000000}"/>
    <cellStyle name="Millares 4" xfId="11" xr:uid="{00000000-0005-0000-0000-000003000000}"/>
    <cellStyle name="Moneda" xfId="14" builtinId="4"/>
    <cellStyle name="Moneda 2" xfId="3" xr:uid="{00000000-0005-0000-0000-000005000000}"/>
    <cellStyle name="Moneda 3" xfId="8" xr:uid="{00000000-0005-0000-0000-000006000000}"/>
    <cellStyle name="Moneda 4" xfId="15" xr:uid="{00000000-0005-0000-0000-000007000000}"/>
    <cellStyle name="Normal" xfId="0" builtinId="0"/>
    <cellStyle name="Normal 2" xfId="2" xr:uid="{00000000-0005-0000-0000-000009000000}"/>
    <cellStyle name="Normal 3" xfId="12" xr:uid="{00000000-0005-0000-0000-00000A000000}"/>
    <cellStyle name="Normal 4" xfId="10" xr:uid="{00000000-0005-0000-0000-00000B000000}"/>
    <cellStyle name="Normal 4 2" xfId="16" xr:uid="{00000000-0005-0000-0000-00000C000000}"/>
    <cellStyle name="Porcentaje" xfId="1" builtinId="5"/>
    <cellStyle name="Porcentaje 2" xfId="4" xr:uid="{00000000-0005-0000-0000-00000E000000}"/>
    <cellStyle name="Porcentaje 3" xfId="5" xr:uid="{00000000-0005-0000-0000-00000F000000}"/>
    <cellStyle name="Porcentaje 4" xfId="9" xr:uid="{00000000-0005-0000-0000-00001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1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0.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6.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2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4.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6.png"/></Relationships>
</file>

<file path=xl/drawings/_rels/drawing7.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8.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_rels/drawing9.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1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1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1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0D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E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0F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512445</xdr:rowOff>
    </xdr:from>
    <xdr:to>
      <xdr:col>2</xdr:col>
      <xdr:colOff>624840</xdr:colOff>
      <xdr:row>2</xdr:row>
      <xdr:rowOff>247650</xdr:rowOff>
    </xdr:to>
    <xdr:grpSp>
      <xdr:nvGrpSpPr>
        <xdr:cNvPr id="3" name="Group 9">
          <a:extLst>
            <a:ext uri="{FF2B5EF4-FFF2-40B4-BE49-F238E27FC236}">
              <a16:creationId xmlns:a16="http://schemas.microsoft.com/office/drawing/2014/main" id="{00000000-0008-0000-1000-000003000000}"/>
            </a:ext>
          </a:extLst>
        </xdr:cNvPr>
        <xdr:cNvGrpSpPr>
          <a:grpSpLocks noChangeAspect="1"/>
        </xdr:cNvGrpSpPr>
      </xdr:nvGrpSpPr>
      <xdr:grpSpPr bwMode="auto">
        <a:xfrm>
          <a:off x="148590" y="6838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10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0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0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0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10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11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11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1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1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1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11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502920</xdr:rowOff>
    </xdr:from>
    <xdr:to>
      <xdr:col>2</xdr:col>
      <xdr:colOff>624840</xdr:colOff>
      <xdr:row>2</xdr:row>
      <xdr:rowOff>238125</xdr:rowOff>
    </xdr:to>
    <xdr:grpSp>
      <xdr:nvGrpSpPr>
        <xdr:cNvPr id="3" name="Group 9">
          <a:extLst>
            <a:ext uri="{FF2B5EF4-FFF2-40B4-BE49-F238E27FC236}">
              <a16:creationId xmlns:a16="http://schemas.microsoft.com/office/drawing/2014/main" id="{00000000-0008-0000-1200-000003000000}"/>
            </a:ext>
          </a:extLst>
        </xdr:cNvPr>
        <xdr:cNvGrpSpPr>
          <a:grpSpLocks noChangeAspect="1"/>
        </xdr:cNvGrpSpPr>
      </xdr:nvGrpSpPr>
      <xdr:grpSpPr bwMode="auto">
        <a:xfrm>
          <a:off x="148590" y="674370"/>
          <a:ext cx="3638550" cy="325755"/>
          <a:chOff x="2281" y="1905"/>
          <a:chExt cx="10736" cy="1260"/>
        </a:xfrm>
      </xdr:grpSpPr>
      <xdr:sp macro="" textlink="">
        <xdr:nvSpPr>
          <xdr:cNvPr id="4" name="AutoShape 10">
            <a:extLst>
              <a:ext uri="{FF2B5EF4-FFF2-40B4-BE49-F238E27FC236}">
                <a16:creationId xmlns:a16="http://schemas.microsoft.com/office/drawing/2014/main" id="{00000000-0008-0000-12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2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2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2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12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3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3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3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3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3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7.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4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5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6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6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6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6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6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6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6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2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2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2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2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76200</xdr:colOff>
      <xdr:row>1</xdr:row>
      <xdr:rowOff>247650</xdr:rowOff>
    </xdr:from>
    <xdr:to>
      <xdr:col>9</xdr:col>
      <xdr:colOff>0</xdr:colOff>
      <xdr:row>2</xdr:row>
      <xdr:rowOff>114300</xdr:rowOff>
    </xdr:to>
    <xdr:pic>
      <xdr:nvPicPr>
        <xdr:cNvPr id="8" name="7 Imagen">
          <a:extLst>
            <a:ext uri="{FF2B5EF4-FFF2-40B4-BE49-F238E27FC236}">
              <a16:creationId xmlns:a16="http://schemas.microsoft.com/office/drawing/2014/main" id="{00000000-0008-0000-02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67625"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0.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7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7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7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7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7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7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7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1.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8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8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8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8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8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8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2.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9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9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9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9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9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9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9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A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B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C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6.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D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D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D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D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D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D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7.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E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E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E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E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E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E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E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1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3</xdr:row>
      <xdr:rowOff>0</xdr:rowOff>
    </xdr:to>
    <xdr:grpSp>
      <xdr:nvGrpSpPr>
        <xdr:cNvPr id="3" name="Group 9">
          <a:extLst>
            <a:ext uri="{FF2B5EF4-FFF2-40B4-BE49-F238E27FC236}">
              <a16:creationId xmlns:a16="http://schemas.microsoft.com/office/drawing/2014/main" id="{00000000-0008-0000-1F00-000003000000}"/>
            </a:ext>
          </a:extLst>
        </xdr:cNvPr>
        <xdr:cNvGrpSpPr>
          <a:grpSpLocks noChangeAspect="1"/>
        </xdr:cNvGrpSpPr>
      </xdr:nvGrpSpPr>
      <xdr:grpSpPr bwMode="auto">
        <a:xfrm>
          <a:off x="148590" y="360045"/>
          <a:ext cx="3638550" cy="811530"/>
          <a:chOff x="2281" y="1905"/>
          <a:chExt cx="10736" cy="1260"/>
        </a:xfrm>
      </xdr:grpSpPr>
      <xdr:sp macro="" textlink="">
        <xdr:nvSpPr>
          <xdr:cNvPr id="4" name="AutoShape 10">
            <a:extLst>
              <a:ext uri="{FF2B5EF4-FFF2-40B4-BE49-F238E27FC236}">
                <a16:creationId xmlns:a16="http://schemas.microsoft.com/office/drawing/2014/main" id="{00000000-0008-0000-1F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1F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1F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1F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1F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1</xdr:row>
      <xdr:rowOff>449580</xdr:rowOff>
    </xdr:from>
    <xdr:to>
      <xdr:col>2</xdr:col>
      <xdr:colOff>708660</xdr:colOff>
      <xdr:row>2</xdr:row>
      <xdr:rowOff>297180</xdr:rowOff>
    </xdr:to>
    <xdr:grpSp>
      <xdr:nvGrpSpPr>
        <xdr:cNvPr id="3" name="Group 9">
          <a:extLst>
            <a:ext uri="{FF2B5EF4-FFF2-40B4-BE49-F238E27FC236}">
              <a16:creationId xmlns:a16="http://schemas.microsoft.com/office/drawing/2014/main" id="{00000000-0008-0000-0300-000003000000}"/>
            </a:ext>
          </a:extLst>
        </xdr:cNvPr>
        <xdr:cNvGrpSpPr>
          <a:grpSpLocks noChangeAspect="1"/>
        </xdr:cNvGrpSpPr>
      </xdr:nvGrpSpPr>
      <xdr:grpSpPr bwMode="auto">
        <a:xfrm>
          <a:off x="232410" y="621030"/>
          <a:ext cx="3638550" cy="438150"/>
          <a:chOff x="2281" y="1905"/>
          <a:chExt cx="10736" cy="1260"/>
        </a:xfrm>
      </xdr:grpSpPr>
      <xdr:sp macro="" textlink="">
        <xdr:nvSpPr>
          <xdr:cNvPr id="4" name="AutoShape 10">
            <a:extLst>
              <a:ext uri="{FF2B5EF4-FFF2-40B4-BE49-F238E27FC236}">
                <a16:creationId xmlns:a16="http://schemas.microsoft.com/office/drawing/2014/main" id="{00000000-0008-0000-03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60960</xdr:colOff>
      <xdr:row>1</xdr:row>
      <xdr:rowOff>241935</xdr:rowOff>
    </xdr:from>
    <xdr:to>
      <xdr:col>8</xdr:col>
      <xdr:colOff>870585</xdr:colOff>
      <xdr:row>2</xdr:row>
      <xdr:rowOff>108585</xdr:rowOff>
    </xdr:to>
    <xdr:pic>
      <xdr:nvPicPr>
        <xdr:cNvPr id="8" name="7 Imagen">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2385" y="413385"/>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99060</xdr:colOff>
      <xdr:row>2</xdr:row>
      <xdr:rowOff>0</xdr:rowOff>
    </xdr:from>
    <xdr:to>
      <xdr:col>2</xdr:col>
      <xdr:colOff>708660</xdr:colOff>
      <xdr:row>3</xdr:row>
      <xdr:rowOff>0</xdr:rowOff>
    </xdr:to>
    <xdr:grpSp>
      <xdr:nvGrpSpPr>
        <xdr:cNvPr id="3" name="Group 9">
          <a:extLst>
            <a:ext uri="{FF2B5EF4-FFF2-40B4-BE49-F238E27FC236}">
              <a16:creationId xmlns:a16="http://schemas.microsoft.com/office/drawing/2014/main" id="{00000000-0008-0000-0400-000003000000}"/>
            </a:ext>
          </a:extLst>
        </xdr:cNvPr>
        <xdr:cNvGrpSpPr>
          <a:grpSpLocks noChangeAspect="1"/>
        </xdr:cNvGrpSpPr>
      </xdr:nvGrpSpPr>
      <xdr:grpSpPr bwMode="auto">
        <a:xfrm>
          <a:off x="232410" y="762000"/>
          <a:ext cx="3638550" cy="409575"/>
          <a:chOff x="2281" y="1905"/>
          <a:chExt cx="10736" cy="1260"/>
        </a:xfrm>
      </xdr:grpSpPr>
      <xdr:sp macro="" textlink="">
        <xdr:nvSpPr>
          <xdr:cNvPr id="4" name="AutoShape 10">
            <a:extLst>
              <a:ext uri="{FF2B5EF4-FFF2-40B4-BE49-F238E27FC236}">
                <a16:creationId xmlns:a16="http://schemas.microsoft.com/office/drawing/2014/main" id="{00000000-0008-0000-04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188595</xdr:rowOff>
    </xdr:from>
    <xdr:to>
      <xdr:col>2</xdr:col>
      <xdr:colOff>624840</xdr:colOff>
      <xdr:row>2</xdr:row>
      <xdr:rowOff>188595</xdr:rowOff>
    </xdr:to>
    <xdr:grpSp>
      <xdr:nvGrpSpPr>
        <xdr:cNvPr id="3" name="Group 9">
          <a:extLst>
            <a:ext uri="{FF2B5EF4-FFF2-40B4-BE49-F238E27FC236}">
              <a16:creationId xmlns:a16="http://schemas.microsoft.com/office/drawing/2014/main" id="{00000000-0008-0000-0500-000003000000}"/>
            </a:ext>
          </a:extLst>
        </xdr:cNvPr>
        <xdr:cNvGrpSpPr>
          <a:grpSpLocks noChangeAspect="1"/>
        </xdr:cNvGrpSpPr>
      </xdr:nvGrpSpPr>
      <xdr:grpSpPr bwMode="auto">
        <a:xfrm>
          <a:off x="148590" y="360045"/>
          <a:ext cx="3638550" cy="590550"/>
          <a:chOff x="2281" y="1905"/>
          <a:chExt cx="10736" cy="1260"/>
        </a:xfrm>
      </xdr:grpSpPr>
      <xdr:sp macro="" textlink="">
        <xdr:nvSpPr>
          <xdr:cNvPr id="4" name="AutoShape 10">
            <a:extLst>
              <a:ext uri="{FF2B5EF4-FFF2-40B4-BE49-F238E27FC236}">
                <a16:creationId xmlns:a16="http://schemas.microsoft.com/office/drawing/2014/main" id="{00000000-0008-0000-05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5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11 Imagen">
          <a:extLst>
            <a:ext uri="{FF2B5EF4-FFF2-40B4-BE49-F238E27FC236}">
              <a16:creationId xmlns:a16="http://schemas.microsoft.com/office/drawing/2014/main" id="{00000000-0008-0000-05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1130300</xdr:colOff>
      <xdr:row>1</xdr:row>
      <xdr:rowOff>177800</xdr:rowOff>
    </xdr:from>
    <xdr:to>
      <xdr:col>11</xdr:col>
      <xdr:colOff>690881</xdr:colOff>
      <xdr:row>2</xdr:row>
      <xdr:rowOff>62865</xdr:rowOff>
    </xdr:to>
    <xdr:pic>
      <xdr:nvPicPr>
        <xdr:cNvPr id="4" name="Imagen 3">
          <a:extLst>
            <a:ext uri="{FF2B5EF4-FFF2-40B4-BE49-F238E27FC236}">
              <a16:creationId xmlns:a16="http://schemas.microsoft.com/office/drawing/2014/main" id="{00000000-0008-0000-06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461500" y="355600"/>
          <a:ext cx="2049780" cy="48196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550545</xdr:rowOff>
    </xdr:from>
    <xdr:to>
      <xdr:col>2</xdr:col>
      <xdr:colOff>624840</xdr:colOff>
      <xdr:row>2</xdr:row>
      <xdr:rowOff>285750</xdr:rowOff>
    </xdr:to>
    <xdr:grpSp>
      <xdr:nvGrpSpPr>
        <xdr:cNvPr id="3" name="Group 9">
          <a:extLst>
            <a:ext uri="{FF2B5EF4-FFF2-40B4-BE49-F238E27FC236}">
              <a16:creationId xmlns:a16="http://schemas.microsoft.com/office/drawing/2014/main" id="{00000000-0008-0000-0A00-000003000000}"/>
            </a:ext>
          </a:extLst>
        </xdr:cNvPr>
        <xdr:cNvGrpSpPr>
          <a:grpSpLocks noChangeAspect="1"/>
        </xdr:cNvGrpSpPr>
      </xdr:nvGrpSpPr>
      <xdr:grpSpPr bwMode="auto">
        <a:xfrm>
          <a:off x="148590" y="72199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A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A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A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531495</xdr:rowOff>
    </xdr:from>
    <xdr:to>
      <xdr:col>2</xdr:col>
      <xdr:colOff>624840</xdr:colOff>
      <xdr:row>2</xdr:row>
      <xdr:rowOff>266700</xdr:rowOff>
    </xdr:to>
    <xdr:grpSp>
      <xdr:nvGrpSpPr>
        <xdr:cNvPr id="3" name="Group 9">
          <a:extLst>
            <a:ext uri="{FF2B5EF4-FFF2-40B4-BE49-F238E27FC236}">
              <a16:creationId xmlns:a16="http://schemas.microsoft.com/office/drawing/2014/main" id="{00000000-0008-0000-0B00-000003000000}"/>
            </a:ext>
          </a:extLst>
        </xdr:cNvPr>
        <xdr:cNvGrpSpPr>
          <a:grpSpLocks noChangeAspect="1"/>
        </xdr:cNvGrpSpPr>
      </xdr:nvGrpSpPr>
      <xdr:grpSpPr bwMode="auto">
        <a:xfrm>
          <a:off x="148590" y="702945"/>
          <a:ext cx="3638550" cy="325755"/>
          <a:chOff x="2281" y="1905"/>
          <a:chExt cx="10736" cy="1260"/>
        </a:xfrm>
      </xdr:grpSpPr>
      <xdr:sp macro="" textlink="">
        <xdr:nvSpPr>
          <xdr:cNvPr id="4" name="AutoShape 10">
            <a:extLst>
              <a:ext uri="{FF2B5EF4-FFF2-40B4-BE49-F238E27FC236}">
                <a16:creationId xmlns:a16="http://schemas.microsoft.com/office/drawing/2014/main" id="{00000000-0008-0000-0B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B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B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B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B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2727960</xdr:colOff>
      <xdr:row>1</xdr:row>
      <xdr:rowOff>525780</xdr:rowOff>
    </xdr:from>
    <xdr:to>
      <xdr:col>2</xdr:col>
      <xdr:colOff>213360</xdr:colOff>
      <xdr:row>2</xdr:row>
      <xdr:rowOff>213360</xdr:rowOff>
    </xdr:to>
    <xdr:pic>
      <xdr:nvPicPr>
        <xdr:cNvPr id="2" name="Picture 3" descr="INGE">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2861310" y="697230"/>
          <a:ext cx="514350" cy="278130"/>
        </a:xfrm>
        <a:prstGeom prst="rect">
          <a:avLst/>
        </a:prstGeom>
        <a:noFill/>
        <a:ln w="9525">
          <a:noFill/>
          <a:miter lim="800000"/>
          <a:headEnd/>
          <a:tailEnd/>
        </a:ln>
      </xdr:spPr>
    </xdr:pic>
    <xdr:clientData/>
  </xdr:twoCellAnchor>
  <xdr:twoCellAnchor>
    <xdr:from>
      <xdr:col>1</xdr:col>
      <xdr:colOff>15240</xdr:colOff>
      <xdr:row>1</xdr:row>
      <xdr:rowOff>521970</xdr:rowOff>
    </xdr:from>
    <xdr:to>
      <xdr:col>2</xdr:col>
      <xdr:colOff>624840</xdr:colOff>
      <xdr:row>2</xdr:row>
      <xdr:rowOff>257175</xdr:rowOff>
    </xdr:to>
    <xdr:grpSp>
      <xdr:nvGrpSpPr>
        <xdr:cNvPr id="3" name="Group 9">
          <a:extLst>
            <a:ext uri="{FF2B5EF4-FFF2-40B4-BE49-F238E27FC236}">
              <a16:creationId xmlns:a16="http://schemas.microsoft.com/office/drawing/2014/main" id="{00000000-0008-0000-0C00-000003000000}"/>
            </a:ext>
          </a:extLst>
        </xdr:cNvPr>
        <xdr:cNvGrpSpPr>
          <a:grpSpLocks noChangeAspect="1"/>
        </xdr:cNvGrpSpPr>
      </xdr:nvGrpSpPr>
      <xdr:grpSpPr bwMode="auto">
        <a:xfrm>
          <a:off x="148590" y="693420"/>
          <a:ext cx="3638550" cy="325755"/>
          <a:chOff x="2281" y="1905"/>
          <a:chExt cx="10736" cy="1260"/>
        </a:xfrm>
      </xdr:grpSpPr>
      <xdr:sp macro="" textlink="">
        <xdr:nvSpPr>
          <xdr:cNvPr id="4" name="AutoShape 10">
            <a:extLst>
              <a:ext uri="{FF2B5EF4-FFF2-40B4-BE49-F238E27FC236}">
                <a16:creationId xmlns:a16="http://schemas.microsoft.com/office/drawing/2014/main" id="{00000000-0008-0000-0C00-000004000000}"/>
              </a:ext>
            </a:extLst>
          </xdr:cNvPr>
          <xdr:cNvSpPr>
            <a:spLocks noChangeAspect="1" noChangeArrowheads="1"/>
          </xdr:cNvSpPr>
        </xdr:nvSpPr>
        <xdr:spPr bwMode="auto">
          <a:xfrm>
            <a:off x="2281" y="1905"/>
            <a:ext cx="10736" cy="1260"/>
          </a:xfrm>
          <a:prstGeom prst="rect">
            <a:avLst/>
          </a:prstGeom>
          <a:noFill/>
          <a:ln w="9525">
            <a:noFill/>
            <a:miter lim="800000"/>
            <a:headEnd/>
            <a:tailEnd/>
          </a:ln>
        </xdr:spPr>
      </xdr:sp>
      <xdr:pic>
        <xdr:nvPicPr>
          <xdr:cNvPr id="5" name="Picture 1">
            <a:extLst>
              <a:ext uri="{FF2B5EF4-FFF2-40B4-BE49-F238E27FC236}">
                <a16:creationId xmlns:a16="http://schemas.microsoft.com/office/drawing/2014/main" id="{00000000-0008-0000-0C00-000005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2281" y="1905"/>
            <a:ext cx="3357" cy="1247"/>
          </a:xfrm>
          <a:prstGeom prst="rect">
            <a:avLst/>
          </a:prstGeom>
          <a:noFill/>
          <a:ln w="9525">
            <a:noFill/>
            <a:miter lim="800000"/>
            <a:headEnd/>
            <a:tailEnd/>
          </a:ln>
        </xdr:spPr>
      </xdr:pic>
      <xdr:pic>
        <xdr:nvPicPr>
          <xdr:cNvPr id="6" name="Picture 2">
            <a:extLst>
              <a:ext uri="{FF2B5EF4-FFF2-40B4-BE49-F238E27FC236}">
                <a16:creationId xmlns:a16="http://schemas.microsoft.com/office/drawing/2014/main" id="{00000000-0008-0000-0C00-000006000000}"/>
              </a:ext>
            </a:extLst>
          </xdr:cNvPr>
          <xdr:cNvPicPr>
            <a:picLocks noChangeAspect="1" noChangeArrowheads="1"/>
          </xdr:cNvPicPr>
        </xdr:nvPicPr>
        <xdr:blipFill>
          <a:blip xmlns:r="http://schemas.openxmlformats.org/officeDocument/2006/relationships" r:embed="rId3" cstate="print"/>
          <a:srcRect/>
          <a:stretch>
            <a:fillRect/>
          </a:stretch>
        </xdr:blipFill>
        <xdr:spPr bwMode="auto">
          <a:xfrm>
            <a:off x="5690" y="2134"/>
            <a:ext cx="1590" cy="578"/>
          </a:xfrm>
          <a:prstGeom prst="rect">
            <a:avLst/>
          </a:prstGeom>
          <a:noFill/>
          <a:ln w="9525">
            <a:noFill/>
            <a:miter lim="800000"/>
            <a:headEnd/>
            <a:tailEnd/>
          </a:ln>
        </xdr:spPr>
      </xdr:pic>
      <xdr:pic>
        <xdr:nvPicPr>
          <xdr:cNvPr id="7" name="Picture 3">
            <a:extLst>
              <a:ext uri="{FF2B5EF4-FFF2-40B4-BE49-F238E27FC236}">
                <a16:creationId xmlns:a16="http://schemas.microsoft.com/office/drawing/2014/main" id="{00000000-0008-0000-0C00-000007000000}"/>
              </a:ext>
            </a:extLst>
          </xdr:cNvPr>
          <xdr:cNvPicPr>
            <a:picLocks noChangeAspect="1" noChangeArrowheads="1"/>
          </xdr:cNvPicPr>
        </xdr:nvPicPr>
        <xdr:blipFill>
          <a:blip xmlns:r="http://schemas.openxmlformats.org/officeDocument/2006/relationships" r:embed="rId4" cstate="print"/>
          <a:srcRect/>
          <a:stretch>
            <a:fillRect/>
          </a:stretch>
        </xdr:blipFill>
        <xdr:spPr bwMode="auto">
          <a:xfrm>
            <a:off x="7508" y="2134"/>
            <a:ext cx="2499" cy="751"/>
          </a:xfrm>
          <a:prstGeom prst="rect">
            <a:avLst/>
          </a:prstGeom>
          <a:noFill/>
          <a:ln w="9525">
            <a:noFill/>
            <a:miter lim="800000"/>
            <a:headEnd/>
            <a:tailEnd/>
          </a:ln>
        </xdr:spPr>
      </xdr:pic>
    </xdr:grpSp>
    <xdr:clientData/>
  </xdr:twoCellAnchor>
  <xdr:twoCellAnchor>
    <xdr:from>
      <xdr:col>7</xdr:col>
      <xdr:colOff>66675</xdr:colOff>
      <xdr:row>1</xdr:row>
      <xdr:rowOff>247650</xdr:rowOff>
    </xdr:from>
    <xdr:to>
      <xdr:col>8</xdr:col>
      <xdr:colOff>876300</xdr:colOff>
      <xdr:row>2</xdr:row>
      <xdr:rowOff>114300</xdr:rowOff>
    </xdr:to>
    <xdr:pic>
      <xdr:nvPicPr>
        <xdr:cNvPr id="8" name="7 Imagen">
          <a:extLst>
            <a:ext uri="{FF2B5EF4-FFF2-40B4-BE49-F238E27FC236}">
              <a16:creationId xmlns:a16="http://schemas.microsoft.com/office/drawing/2014/main" id="{00000000-0008-0000-0C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7658100" y="419100"/>
          <a:ext cx="1695450"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24.xml"/><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55"/>
  <sheetViews>
    <sheetView topLeftCell="A9" zoomScale="98" zoomScaleNormal="98" workbookViewId="0">
      <selection activeCell="C25" sqref="C25"/>
    </sheetView>
  </sheetViews>
  <sheetFormatPr baseColWidth="10" defaultColWidth="11.42578125" defaultRowHeight="11.25" x14ac:dyDescent="0.2"/>
  <cols>
    <col min="1" max="1" width="62.7109375" style="131" customWidth="1"/>
    <col min="2" max="2" width="11.42578125" style="131"/>
    <col min="3" max="3" width="16.28515625" style="131" customWidth="1"/>
    <col min="4" max="4" width="20" style="132" customWidth="1"/>
    <col min="5" max="5" width="10.7109375" style="131" customWidth="1"/>
    <col min="6" max="6" width="16.42578125" style="131" bestFit="1" customWidth="1"/>
    <col min="7" max="7" width="10.7109375" style="131" customWidth="1"/>
    <col min="8" max="8" width="12.42578125" style="131" customWidth="1"/>
    <col min="9" max="9" width="13" style="131" customWidth="1"/>
    <col min="10" max="10" width="14.28515625" style="131" bestFit="1" customWidth="1"/>
    <col min="11" max="12" width="18.140625" style="131" bestFit="1" customWidth="1"/>
    <col min="13" max="13" width="17.28515625" style="131" bestFit="1" customWidth="1"/>
    <col min="14" max="14" width="11.42578125" style="131" customWidth="1"/>
    <col min="15" max="15" width="17.28515625" style="131" bestFit="1" customWidth="1"/>
    <col min="16" max="16" width="16.85546875" style="131" bestFit="1" customWidth="1"/>
    <col min="17" max="17" width="22.140625" style="131" bestFit="1" customWidth="1"/>
    <col min="18" max="18" width="16.5703125" style="131" bestFit="1" customWidth="1"/>
    <col min="19" max="19" width="22.140625" style="131" bestFit="1" customWidth="1"/>
    <col min="20" max="16384" width="11.42578125" style="131"/>
  </cols>
  <sheetData>
    <row r="1" spans="1:12" ht="12" thickBot="1" x14ac:dyDescent="0.25">
      <c r="A1" s="300" t="s">
        <v>116</v>
      </c>
      <c r="B1" s="229" t="s">
        <v>122</v>
      </c>
      <c r="C1" s="230"/>
      <c r="D1" s="231"/>
    </row>
    <row r="2" spans="1:12" ht="12" thickBot="1" x14ac:dyDescent="0.25"/>
    <row r="3" spans="1:12" ht="63" customHeight="1" thickBot="1" x14ac:dyDescent="0.25">
      <c r="A3" s="133" t="s">
        <v>0</v>
      </c>
      <c r="B3" s="232"/>
      <c r="C3" s="233"/>
      <c r="D3" s="234"/>
      <c r="E3" s="134"/>
      <c r="G3" s="134"/>
      <c r="H3" s="134"/>
      <c r="K3" s="134"/>
      <c r="L3" s="134"/>
    </row>
    <row r="4" spans="1:12" ht="63" customHeight="1" thickBot="1" x14ac:dyDescent="0.25">
      <c r="A4" s="133"/>
      <c r="B4" s="232" t="s">
        <v>132</v>
      </c>
      <c r="C4" s="233"/>
      <c r="D4" s="234"/>
      <c r="E4" s="134"/>
      <c r="G4" s="134"/>
      <c r="H4" s="134"/>
      <c r="K4" s="134"/>
      <c r="L4" s="134"/>
    </row>
    <row r="5" spans="1:12" x14ac:dyDescent="0.2">
      <c r="A5" s="135"/>
      <c r="B5" s="135"/>
      <c r="C5" s="135"/>
      <c r="D5" s="136"/>
      <c r="E5" s="134"/>
      <c r="G5" s="134"/>
      <c r="H5" s="134"/>
    </row>
    <row r="6" spans="1:12" x14ac:dyDescent="0.2">
      <c r="A6" s="235" t="s">
        <v>14</v>
      </c>
      <c r="B6" s="235"/>
      <c r="C6" s="235"/>
      <c r="D6" s="137"/>
      <c r="E6" s="135"/>
      <c r="F6" s="138"/>
      <c r="G6" s="139"/>
      <c r="H6" s="140"/>
    </row>
    <row r="7" spans="1:12" ht="12" thickBot="1" x14ac:dyDescent="0.25">
      <c r="A7" s="141"/>
      <c r="B7" s="141"/>
      <c r="C7" s="141"/>
      <c r="D7" s="142"/>
      <c r="E7" s="135"/>
    </row>
    <row r="8" spans="1:12" ht="12" thickBot="1" x14ac:dyDescent="0.25">
      <c r="A8" s="242" t="s">
        <v>58</v>
      </c>
      <c r="B8" s="243"/>
      <c r="C8" s="244"/>
      <c r="D8" s="143">
        <f>+D6</f>
        <v>0</v>
      </c>
      <c r="E8" s="135"/>
    </row>
    <row r="9" spans="1:12" ht="12" thickBot="1" x14ac:dyDescent="0.25">
      <c r="A9" s="135"/>
      <c r="B9" s="144"/>
      <c r="C9" s="135"/>
      <c r="D9" s="145"/>
      <c r="E9" s="135"/>
    </row>
    <row r="10" spans="1:12" ht="12" thickBot="1" x14ac:dyDescent="0.25">
      <c r="A10" s="146" t="s">
        <v>111</v>
      </c>
      <c r="B10" s="147"/>
      <c r="C10" s="148">
        <v>0.3</v>
      </c>
      <c r="D10" s="149">
        <f>+($D$6)*C10</f>
        <v>0</v>
      </c>
      <c r="E10" s="135"/>
      <c r="F10" s="135"/>
      <c r="G10" s="134"/>
      <c r="H10" s="134"/>
    </row>
    <row r="11" spans="1:12" ht="12" thickBot="1" x14ac:dyDescent="0.25">
      <c r="A11" s="135"/>
      <c r="B11" s="135"/>
      <c r="C11" s="135"/>
      <c r="D11" s="145"/>
      <c r="E11" s="135"/>
      <c r="F11" s="135"/>
      <c r="G11" s="134"/>
      <c r="H11" s="144"/>
      <c r="I11" s="150"/>
      <c r="J11" s="150"/>
      <c r="K11" s="151"/>
      <c r="L11" s="152"/>
    </row>
    <row r="12" spans="1:12" ht="12" thickBot="1" x14ac:dyDescent="0.25">
      <c r="A12" s="236" t="s">
        <v>1</v>
      </c>
      <c r="B12" s="237"/>
      <c r="C12" s="237"/>
      <c r="D12" s="143">
        <f>+D8-D10</f>
        <v>0</v>
      </c>
      <c r="E12" s="135"/>
      <c r="F12" s="135"/>
      <c r="G12" s="134"/>
      <c r="H12" s="144"/>
      <c r="I12" s="150"/>
      <c r="J12" s="150"/>
      <c r="K12" s="151"/>
      <c r="L12" s="153"/>
    </row>
    <row r="13" spans="1:12" ht="12" thickBot="1" x14ac:dyDescent="0.25">
      <c r="A13" s="134"/>
      <c r="B13" s="134"/>
      <c r="C13" s="134"/>
      <c r="D13" s="154"/>
      <c r="E13" s="135"/>
      <c r="F13" s="135"/>
      <c r="G13" s="134"/>
      <c r="H13" s="144"/>
      <c r="I13" s="144"/>
      <c r="J13" s="144"/>
      <c r="K13" s="155"/>
      <c r="L13" s="153"/>
    </row>
    <row r="14" spans="1:12" x14ac:dyDescent="0.2">
      <c r="A14" s="156" t="s">
        <v>2</v>
      </c>
      <c r="B14" s="157" t="s">
        <v>3</v>
      </c>
      <c r="C14" s="240"/>
      <c r="D14" s="241"/>
      <c r="E14" s="135"/>
      <c r="F14" s="135"/>
      <c r="G14" s="134"/>
      <c r="H14" s="150"/>
      <c r="I14" s="150"/>
      <c r="J14" s="150"/>
      <c r="K14" s="150"/>
      <c r="L14" s="134"/>
    </row>
    <row r="15" spans="1:12" x14ac:dyDescent="0.2">
      <c r="A15" s="158" t="s">
        <v>130</v>
      </c>
      <c r="B15" s="159">
        <v>1</v>
      </c>
      <c r="C15" s="160">
        <v>1</v>
      </c>
      <c r="D15" s="161"/>
      <c r="E15" s="135"/>
      <c r="F15" s="135"/>
      <c r="G15" s="134"/>
      <c r="L15" s="134"/>
    </row>
    <row r="16" spans="1:12" x14ac:dyDescent="0.2">
      <c r="A16" s="162" t="s">
        <v>130</v>
      </c>
      <c r="B16" s="159">
        <v>1</v>
      </c>
      <c r="C16" s="163">
        <v>1</v>
      </c>
      <c r="D16" s="164"/>
      <c r="E16" s="135"/>
      <c r="F16" s="135"/>
      <c r="G16" s="134"/>
      <c r="L16" s="134"/>
    </row>
    <row r="17" spans="1:15" x14ac:dyDescent="0.2">
      <c r="A17" s="162" t="s">
        <v>130</v>
      </c>
      <c r="B17" s="159">
        <v>1</v>
      </c>
      <c r="C17" s="163">
        <v>1</v>
      </c>
      <c r="D17" s="164"/>
      <c r="E17" s="135"/>
      <c r="F17" s="165"/>
      <c r="G17" s="134"/>
      <c r="L17" s="134"/>
    </row>
    <row r="18" spans="1:15" ht="12" thickBot="1" x14ac:dyDescent="0.25">
      <c r="A18" s="166" t="s">
        <v>131</v>
      </c>
      <c r="B18" s="167">
        <v>1</v>
      </c>
      <c r="C18" s="168">
        <v>1</v>
      </c>
      <c r="D18" s="169"/>
      <c r="E18" s="135"/>
      <c r="F18" s="135"/>
      <c r="G18" s="134"/>
    </row>
    <row r="19" spans="1:15" s="170" customFormat="1" ht="12" thickBot="1" x14ac:dyDescent="0.25">
      <c r="B19" s="171"/>
      <c r="C19" s="171"/>
      <c r="D19" s="172"/>
      <c r="F19" s="135"/>
    </row>
    <row r="20" spans="1:15" ht="12" thickBot="1" x14ac:dyDescent="0.25">
      <c r="A20" s="173" t="s">
        <v>4</v>
      </c>
      <c r="B20" s="174">
        <f>+SUM(B15:B18)</f>
        <v>4</v>
      </c>
      <c r="C20" s="175">
        <f>AVERAGE(C15:C18)</f>
        <v>1</v>
      </c>
      <c r="D20" s="176">
        <f>SUM(D15:D18)</f>
        <v>0</v>
      </c>
      <c r="E20" s="177"/>
      <c r="F20" s="135"/>
      <c r="N20" s="170"/>
    </row>
    <row r="21" spans="1:15" x14ac:dyDescent="0.2">
      <c r="A21" s="134"/>
      <c r="B21" s="134"/>
      <c r="C21" s="134"/>
      <c r="D21" s="154"/>
      <c r="N21" s="170"/>
    </row>
    <row r="22" spans="1:15" x14ac:dyDescent="0.2">
      <c r="A22" s="238" t="s">
        <v>5</v>
      </c>
      <c r="B22" s="238"/>
      <c r="C22" s="238"/>
      <c r="D22" s="239" t="s">
        <v>6</v>
      </c>
      <c r="E22" s="249" t="s">
        <v>7</v>
      </c>
      <c r="F22" s="249" t="s">
        <v>99</v>
      </c>
      <c r="G22" s="249" t="s">
        <v>8</v>
      </c>
      <c r="H22" s="249" t="s">
        <v>9</v>
      </c>
      <c r="I22" s="249" t="s">
        <v>10</v>
      </c>
      <c r="J22" s="250" t="s">
        <v>115</v>
      </c>
      <c r="K22" s="249" t="s">
        <v>11</v>
      </c>
      <c r="L22" s="249" t="s">
        <v>12</v>
      </c>
      <c r="O22" s="170"/>
    </row>
    <row r="23" spans="1:15" x14ac:dyDescent="0.2">
      <c r="A23" s="238"/>
      <c r="B23" s="238"/>
      <c r="C23" s="238"/>
      <c r="D23" s="239"/>
      <c r="E23" s="249"/>
      <c r="F23" s="249"/>
      <c r="G23" s="249"/>
      <c r="H23" s="249"/>
      <c r="I23" s="249"/>
      <c r="J23" s="251"/>
      <c r="K23" s="249"/>
      <c r="L23" s="249"/>
      <c r="O23" s="170"/>
    </row>
    <row r="24" spans="1:15" x14ac:dyDescent="0.2">
      <c r="A24" s="252" t="s">
        <v>130</v>
      </c>
      <c r="B24" s="252"/>
      <c r="C24" s="178" t="s">
        <v>13</v>
      </c>
      <c r="D24" s="179"/>
      <c r="E24" s="178" t="s">
        <v>13</v>
      </c>
      <c r="F24" s="180"/>
      <c r="G24" s="181"/>
      <c r="H24" s="181"/>
      <c r="I24" s="182"/>
      <c r="J24" s="182"/>
      <c r="K24" s="182"/>
      <c r="L24" s="182"/>
      <c r="O24" s="170"/>
    </row>
    <row r="25" spans="1:15" x14ac:dyDescent="0.2">
      <c r="A25" s="183" t="s">
        <v>123</v>
      </c>
      <c r="B25" s="184">
        <v>1</v>
      </c>
      <c r="C25" s="185">
        <v>1</v>
      </c>
      <c r="D25" s="186">
        <f>+$D$15*B25/C25</f>
        <v>0</v>
      </c>
      <c r="E25" s="187"/>
      <c r="F25" s="188"/>
      <c r="G25" s="189">
        <f>+E25+F25</f>
        <v>0</v>
      </c>
      <c r="H25" s="190">
        <f>+E25/C25</f>
        <v>0</v>
      </c>
      <c r="I25" s="190">
        <f>+G25/C25</f>
        <v>0</v>
      </c>
      <c r="J25" s="191">
        <f>+D25*F25</f>
        <v>0</v>
      </c>
      <c r="K25" s="191">
        <f>+E25*D25</f>
        <v>0</v>
      </c>
      <c r="L25" s="191">
        <f>+G25*D25</f>
        <v>0</v>
      </c>
      <c r="O25" s="170"/>
    </row>
    <row r="26" spans="1:15" x14ac:dyDescent="0.2">
      <c r="A26" s="183"/>
      <c r="B26" s="184"/>
      <c r="C26" s="192"/>
      <c r="D26" s="186"/>
      <c r="E26" s="187"/>
      <c r="F26" s="188"/>
      <c r="G26" s="189"/>
      <c r="H26" s="190"/>
      <c r="I26" s="190"/>
      <c r="J26" s="191"/>
      <c r="K26" s="193" t="s">
        <v>113</v>
      </c>
      <c r="L26" s="194">
        <f>SUM(L25:L25)</f>
        <v>0</v>
      </c>
      <c r="M26" s="134"/>
      <c r="O26" s="170"/>
    </row>
    <row r="27" spans="1:15" x14ac:dyDescent="0.2">
      <c r="A27" s="252" t="s">
        <v>130</v>
      </c>
      <c r="B27" s="252"/>
      <c r="C27" s="178"/>
      <c r="D27" s="179"/>
      <c r="E27" s="178"/>
      <c r="F27" s="180"/>
      <c r="G27" s="178"/>
      <c r="H27" s="181"/>
      <c r="I27" s="182"/>
      <c r="J27" s="182"/>
      <c r="K27" s="182"/>
      <c r="L27" s="182"/>
      <c r="O27" s="170"/>
    </row>
    <row r="28" spans="1:15" x14ac:dyDescent="0.2">
      <c r="A28" s="183" t="s">
        <v>125</v>
      </c>
      <c r="B28" s="184">
        <v>1</v>
      </c>
      <c r="C28" s="185">
        <v>1</v>
      </c>
      <c r="D28" s="186">
        <f>+$D$16*B28/C28</f>
        <v>0</v>
      </c>
      <c r="E28" s="187"/>
      <c r="F28" s="188"/>
      <c r="G28" s="189">
        <f>+E28+F28</f>
        <v>0</v>
      </c>
      <c r="H28" s="190">
        <f>+E28/C28</f>
        <v>0</v>
      </c>
      <c r="I28" s="190">
        <f>+G28/C28</f>
        <v>0</v>
      </c>
      <c r="J28" s="191">
        <f>+D28*F28</f>
        <v>0</v>
      </c>
      <c r="K28" s="191">
        <f>+E28*D28</f>
        <v>0</v>
      </c>
      <c r="L28" s="191">
        <f>+G28*D28</f>
        <v>0</v>
      </c>
      <c r="O28" s="170"/>
    </row>
    <row r="29" spans="1:15" x14ac:dyDescent="0.2">
      <c r="A29" s="183"/>
      <c r="B29" s="184"/>
      <c r="C29" s="192"/>
      <c r="D29" s="186"/>
      <c r="E29" s="187"/>
      <c r="F29" s="188"/>
      <c r="G29" s="189"/>
      <c r="H29" s="190"/>
      <c r="I29" s="190"/>
      <c r="J29" s="191"/>
      <c r="K29" s="193" t="s">
        <v>113</v>
      </c>
      <c r="L29" s="194">
        <f>SUM(L28:L28)</f>
        <v>0</v>
      </c>
      <c r="M29" s="134"/>
      <c r="O29" s="170"/>
    </row>
    <row r="30" spans="1:15" x14ac:dyDescent="0.2">
      <c r="A30" s="252" t="s">
        <v>130</v>
      </c>
      <c r="B30" s="252"/>
      <c r="C30" s="178"/>
      <c r="D30" s="179"/>
      <c r="E30" s="178"/>
      <c r="F30" s="180"/>
      <c r="G30" s="178"/>
      <c r="H30" s="181"/>
      <c r="I30" s="182"/>
      <c r="J30" s="182"/>
      <c r="K30" s="182"/>
      <c r="L30" s="182"/>
      <c r="O30" s="170"/>
    </row>
    <row r="31" spans="1:15" x14ac:dyDescent="0.2">
      <c r="A31" s="183" t="s">
        <v>124</v>
      </c>
      <c r="B31" s="184">
        <v>1</v>
      </c>
      <c r="C31" s="185">
        <v>1</v>
      </c>
      <c r="D31" s="186">
        <f>+$D$17*B31/C31</f>
        <v>0</v>
      </c>
      <c r="E31" s="187"/>
      <c r="F31" s="188"/>
      <c r="G31" s="189">
        <f>+E31+F31</f>
        <v>0</v>
      </c>
      <c r="H31" s="190">
        <f>+E31/C31</f>
        <v>0</v>
      </c>
      <c r="I31" s="190">
        <v>0</v>
      </c>
      <c r="J31" s="191">
        <f>+D31*F31</f>
        <v>0</v>
      </c>
      <c r="K31" s="191">
        <f>+E31*D31</f>
        <v>0</v>
      </c>
      <c r="L31" s="191">
        <f>+G31*D31</f>
        <v>0</v>
      </c>
      <c r="O31" s="170"/>
    </row>
    <row r="32" spans="1:15" x14ac:dyDescent="0.2">
      <c r="A32" s="183"/>
      <c r="B32" s="184"/>
      <c r="C32" s="185"/>
      <c r="D32" s="186"/>
      <c r="E32" s="187"/>
      <c r="F32" s="188"/>
      <c r="G32" s="189"/>
      <c r="H32" s="190"/>
      <c r="I32" s="190"/>
      <c r="J32" s="191"/>
      <c r="K32" s="191"/>
      <c r="L32" s="194">
        <f>SUM(L31)</f>
        <v>0</v>
      </c>
      <c r="O32" s="170"/>
    </row>
    <row r="33" spans="1:16" x14ac:dyDescent="0.2">
      <c r="A33" s="252" t="s">
        <v>131</v>
      </c>
      <c r="B33" s="252"/>
      <c r="C33" s="178"/>
      <c r="D33" s="179"/>
      <c r="E33" s="178"/>
      <c r="F33" s="180"/>
      <c r="G33" s="178"/>
      <c r="H33" s="181"/>
      <c r="I33" s="182"/>
      <c r="J33" s="182"/>
      <c r="K33" s="182"/>
      <c r="L33" s="182"/>
      <c r="O33" s="170"/>
    </row>
    <row r="34" spans="1:16" x14ac:dyDescent="0.2">
      <c r="A34" s="183" t="s">
        <v>126</v>
      </c>
      <c r="B34" s="184">
        <v>1</v>
      </c>
      <c r="C34" s="185">
        <v>1</v>
      </c>
      <c r="D34" s="186">
        <f>+$D$18*B34/C34</f>
        <v>0</v>
      </c>
      <c r="E34" s="187"/>
      <c r="F34" s="188"/>
      <c r="G34" s="189">
        <f>+E34+F34</f>
        <v>0</v>
      </c>
      <c r="H34" s="190">
        <f>+E34/C34</f>
        <v>0</v>
      </c>
      <c r="I34" s="190">
        <f>+G34/C34</f>
        <v>0</v>
      </c>
      <c r="J34" s="191">
        <f>+D34*F34</f>
        <v>0</v>
      </c>
      <c r="K34" s="191">
        <f>+E34*D34</f>
        <v>0</v>
      </c>
      <c r="L34" s="191">
        <f>+G34*D34</f>
        <v>0</v>
      </c>
      <c r="O34" s="170"/>
    </row>
    <row r="35" spans="1:16" x14ac:dyDescent="0.2">
      <c r="A35" s="183"/>
      <c r="B35" s="184"/>
      <c r="C35" s="192"/>
      <c r="D35" s="186"/>
      <c r="E35" s="187"/>
      <c r="F35" s="188"/>
      <c r="G35" s="195"/>
      <c r="H35" s="190"/>
      <c r="I35" s="190"/>
      <c r="J35" s="191"/>
      <c r="K35" s="193" t="s">
        <v>113</v>
      </c>
      <c r="L35" s="194">
        <f>SUM(L34:L34)</f>
        <v>0</v>
      </c>
      <c r="M35" s="134"/>
      <c r="O35" s="170"/>
    </row>
    <row r="36" spans="1:16" x14ac:dyDescent="0.2">
      <c r="A36" s="196"/>
      <c r="B36" s="197"/>
      <c r="C36" s="198"/>
      <c r="D36" s="198"/>
      <c r="E36" s="198"/>
      <c r="F36" s="199"/>
      <c r="G36" s="200"/>
      <c r="H36" s="201"/>
      <c r="I36" s="201"/>
      <c r="J36" s="202"/>
      <c r="K36" s="203"/>
      <c r="L36" s="204"/>
      <c r="M36" s="134"/>
      <c r="O36" s="170"/>
    </row>
    <row r="37" spans="1:16" x14ac:dyDescent="0.2">
      <c r="A37" s="196"/>
      <c r="B37" s="197"/>
      <c r="C37" s="198"/>
      <c r="D37" s="205"/>
      <c r="E37" s="199"/>
      <c r="F37" s="199"/>
      <c r="G37" s="200"/>
      <c r="H37" s="201"/>
      <c r="I37" s="201"/>
      <c r="J37" s="206"/>
      <c r="K37" s="207" t="s">
        <v>113</v>
      </c>
      <c r="L37" s="204">
        <f>SUM(L25+L28+L32+L35)</f>
        <v>0</v>
      </c>
      <c r="M37" s="134"/>
      <c r="O37" s="170"/>
    </row>
    <row r="38" spans="1:16" x14ac:dyDescent="0.2">
      <c r="A38" s="196"/>
      <c r="B38" s="197"/>
      <c r="C38" s="198"/>
      <c r="D38" s="205"/>
      <c r="E38" s="199"/>
      <c r="F38" s="199"/>
      <c r="G38" s="200"/>
      <c r="H38" s="201"/>
      <c r="I38" s="201"/>
      <c r="J38" s="201"/>
      <c r="K38" s="208"/>
      <c r="L38" s="208"/>
      <c r="M38" s="134"/>
      <c r="O38" s="170"/>
    </row>
    <row r="39" spans="1:16" x14ac:dyDescent="0.2">
      <c r="A39" s="196"/>
      <c r="B39" s="197"/>
      <c r="C39" s="198"/>
      <c r="D39" s="209" t="s">
        <v>114</v>
      </c>
      <c r="E39" s="210">
        <f>SUM(E25:E38)</f>
        <v>0</v>
      </c>
      <c r="F39" s="199"/>
      <c r="G39" s="200"/>
      <c r="H39" s="201"/>
      <c r="I39" s="201"/>
      <c r="J39" s="201"/>
      <c r="K39" s="208"/>
      <c r="L39" s="208"/>
      <c r="M39" s="134"/>
      <c r="O39" s="170"/>
    </row>
    <row r="40" spans="1:16" x14ac:dyDescent="0.2">
      <c r="A40" s="211"/>
      <c r="E40" s="212"/>
      <c r="F40" s="212"/>
      <c r="G40" s="213"/>
      <c r="O40" s="170"/>
    </row>
    <row r="41" spans="1:16" x14ac:dyDescent="0.2">
      <c r="A41" s="196"/>
      <c r="D41" s="214"/>
      <c r="E41" s="213"/>
      <c r="F41" s="213"/>
      <c r="G41" s="213"/>
      <c r="H41" s="247" t="s">
        <v>117</v>
      </c>
      <c r="I41" s="248"/>
      <c r="J41" s="215">
        <f>+J25+J28+J31+J35</f>
        <v>0</v>
      </c>
      <c r="K41" s="216">
        <f>+K25+K28+K31+K34</f>
        <v>0</v>
      </c>
      <c r="L41" s="215">
        <f>+L26+L29+L32+L35</f>
        <v>0</v>
      </c>
      <c r="O41" s="170"/>
    </row>
    <row r="42" spans="1:16" ht="12" thickBot="1" x14ac:dyDescent="0.25">
      <c r="A42" s="196"/>
      <c r="D42" s="217"/>
      <c r="E42" s="213"/>
      <c r="F42" s="213"/>
      <c r="G42" s="213"/>
      <c r="O42" s="170"/>
    </row>
    <row r="43" spans="1:16" ht="12" thickBot="1" x14ac:dyDescent="0.25">
      <c r="A43" s="196"/>
      <c r="D43" s="217"/>
      <c r="E43" s="218"/>
      <c r="F43" s="218"/>
      <c r="I43" s="245" t="s">
        <v>110</v>
      </c>
      <c r="J43" s="245"/>
      <c r="K43" s="246"/>
      <c r="L43" s="219" t="e">
        <f>+L41/D20</f>
        <v>#DIV/0!</v>
      </c>
      <c r="O43" s="170"/>
    </row>
    <row r="44" spans="1:16" x14ac:dyDescent="0.2">
      <c r="A44" s="220"/>
      <c r="D44" s="217"/>
      <c r="E44" s="218"/>
      <c r="F44" s="218"/>
      <c r="L44" s="221"/>
      <c r="O44" s="170"/>
    </row>
    <row r="45" spans="1:16" s="223" customFormat="1" x14ac:dyDescent="0.2">
      <c r="A45" s="131"/>
      <c r="B45" s="131"/>
      <c r="C45" s="131"/>
      <c r="D45" s="222"/>
      <c r="E45" s="131"/>
      <c r="F45" s="131"/>
      <c r="G45" s="131"/>
      <c r="H45" s="131"/>
      <c r="I45" s="222"/>
      <c r="J45" s="222"/>
      <c r="K45" s="131"/>
      <c r="L45" s="131"/>
      <c r="M45" s="131"/>
      <c r="N45" s="170"/>
      <c r="O45" s="131"/>
      <c r="P45" s="131"/>
    </row>
    <row r="46" spans="1:16" s="227" customFormat="1" x14ac:dyDescent="0.2">
      <c r="A46" s="131"/>
      <c r="B46" s="131"/>
      <c r="C46" s="131"/>
      <c r="D46" s="217"/>
      <c r="E46" s="224"/>
      <c r="F46" s="131"/>
      <c r="G46" s="131"/>
      <c r="H46" s="225"/>
      <c r="I46" s="131"/>
      <c r="J46" s="131"/>
      <c r="K46" s="217"/>
      <c r="L46" s="226"/>
      <c r="M46" s="131"/>
      <c r="N46" s="170"/>
      <c r="O46" s="131"/>
      <c r="P46" s="131"/>
    </row>
    <row r="47" spans="1:16" s="227" customFormat="1" x14ac:dyDescent="0.2">
      <c r="A47" s="131"/>
      <c r="B47" s="131"/>
      <c r="C47" s="131"/>
      <c r="D47" s="217"/>
      <c r="E47" s="224"/>
      <c r="F47" s="131"/>
      <c r="G47" s="131"/>
      <c r="H47" s="131"/>
      <c r="I47" s="226"/>
      <c r="J47" s="226"/>
      <c r="K47" s="217"/>
      <c r="L47" s="131"/>
      <c r="M47" s="131"/>
      <c r="N47" s="170"/>
      <c r="O47" s="131"/>
      <c r="P47" s="131"/>
    </row>
    <row r="48" spans="1:16" x14ac:dyDescent="0.2">
      <c r="D48" s="228"/>
      <c r="E48" s="177"/>
      <c r="F48" s="177"/>
      <c r="G48" s="177"/>
      <c r="H48" s="177"/>
      <c r="I48" s="177"/>
      <c r="J48" s="177"/>
      <c r="K48" s="177"/>
      <c r="L48" s="177"/>
    </row>
    <row r="49" spans="6:12" x14ac:dyDescent="0.2">
      <c r="F49" s="177"/>
      <c r="G49" s="177"/>
      <c r="H49" s="177"/>
      <c r="I49" s="177"/>
      <c r="J49" s="177"/>
      <c r="K49" s="177"/>
      <c r="L49" s="177"/>
    </row>
    <row r="50" spans="6:12" x14ac:dyDescent="0.2">
      <c r="F50" s="177"/>
      <c r="G50" s="177"/>
      <c r="H50" s="177"/>
      <c r="I50" s="177"/>
      <c r="J50" s="177"/>
      <c r="K50" s="177"/>
      <c r="L50" s="177"/>
    </row>
    <row r="51" spans="6:12" x14ac:dyDescent="0.2">
      <c r="F51" s="177"/>
      <c r="G51" s="177"/>
      <c r="H51" s="177"/>
      <c r="I51" s="177"/>
      <c r="J51" s="177"/>
      <c r="K51" s="177"/>
      <c r="L51" s="177"/>
    </row>
    <row r="52" spans="6:12" x14ac:dyDescent="0.2">
      <c r="F52" s="177"/>
      <c r="G52" s="177"/>
      <c r="H52" s="177"/>
      <c r="I52" s="177"/>
      <c r="J52" s="177"/>
      <c r="K52" s="177"/>
      <c r="L52" s="177"/>
    </row>
    <row r="53" spans="6:12" x14ac:dyDescent="0.2">
      <c r="F53" s="177"/>
      <c r="G53" s="177"/>
      <c r="H53" s="177"/>
      <c r="I53" s="177"/>
      <c r="J53" s="177"/>
      <c r="K53" s="177"/>
      <c r="L53" s="177"/>
    </row>
    <row r="54" spans="6:12" x14ac:dyDescent="0.2">
      <c r="F54" s="177"/>
      <c r="G54" s="177"/>
      <c r="H54" s="177"/>
      <c r="I54" s="177"/>
      <c r="J54" s="177"/>
      <c r="K54" s="177"/>
      <c r="L54" s="177"/>
    </row>
    <row r="55" spans="6:12" x14ac:dyDescent="0.2">
      <c r="F55" s="177"/>
      <c r="G55" s="177"/>
      <c r="H55" s="177"/>
      <c r="I55" s="177"/>
      <c r="J55" s="177"/>
      <c r="K55" s="177"/>
      <c r="L55" s="177"/>
    </row>
  </sheetData>
  <mergeCells count="23">
    <mergeCell ref="A33:B33"/>
    <mergeCell ref="K22:K23"/>
    <mergeCell ref="E22:E23"/>
    <mergeCell ref="F22:F23"/>
    <mergeCell ref="L22:L23"/>
    <mergeCell ref="A24:B24"/>
    <mergeCell ref="A27:B27"/>
    <mergeCell ref="A30:B30"/>
    <mergeCell ref="I43:K43"/>
    <mergeCell ref="H41:I41"/>
    <mergeCell ref="I22:I23"/>
    <mergeCell ref="G22:G23"/>
    <mergeCell ref="H22:H23"/>
    <mergeCell ref="J22:J23"/>
    <mergeCell ref="B1:D1"/>
    <mergeCell ref="B3:D3"/>
    <mergeCell ref="A6:C6"/>
    <mergeCell ref="A12:C12"/>
    <mergeCell ref="A22:C23"/>
    <mergeCell ref="D22:D23"/>
    <mergeCell ref="C14:D14"/>
    <mergeCell ref="A8:C8"/>
    <mergeCell ref="B4:D4"/>
  </mergeCells>
  <printOptions horizontalCentered="1"/>
  <pageMargins left="0.70866141732283472" right="0.70866141732283472" top="0.74803149606299213" bottom="0.74803149606299213" header="0.31496062992125984" footer="0.31496062992125984"/>
  <pageSetup paperSize="9" scale="58" orientation="landscape" horizontalDpi="300" verticalDpi="300" r:id="rId1"/>
  <ignoredErrors>
    <ignoredError sqref="D25" evalError="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1"/>
  <sheetViews>
    <sheetView topLeftCell="A7" workbookViewId="0">
      <selection activeCell="B23" sqref="B23"/>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43344</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65</v>
      </c>
      <c r="D8" s="265"/>
      <c r="E8" s="265"/>
      <c r="F8" s="266"/>
      <c r="G8" s="89">
        <v>39</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90</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K41"/>
  <sheetViews>
    <sheetView topLeftCell="A10" workbookViewId="0">
      <selection activeCell="B22" sqref="B22"/>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66</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94</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67</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v>0</v>
      </c>
      <c r="G14" s="86" t="e">
        <f t="shared" si="0"/>
        <v>#REF!</v>
      </c>
      <c r="H14" s="87" t="e">
        <f t="shared" si="0"/>
        <v>#REF!</v>
      </c>
      <c r="I14" s="88">
        <f t="shared" si="0"/>
        <v>0</v>
      </c>
      <c r="J14" s="40"/>
      <c r="K14" s="7"/>
    </row>
    <row r="15" spans="1:11" ht="27" customHeight="1" thickBot="1" x14ac:dyDescent="0.3">
      <c r="A15" s="44"/>
      <c r="B15" s="48" t="s">
        <v>34</v>
      </c>
      <c r="C15" s="49">
        <v>0.05</v>
      </c>
      <c r="D15" s="50" t="e">
        <f>(Contrato!#REF!-Contrato!#REF!)/Contrato!#REF!</f>
        <v>#REF!</v>
      </c>
      <c r="E15" s="51" t="e">
        <f>Contrato!#REF!</f>
        <v>#REF!</v>
      </c>
      <c r="F15" s="90">
        <v>0</v>
      </c>
      <c r="G15" s="52" t="e">
        <f t="shared" si="0"/>
        <v>#REF!</v>
      </c>
      <c r="H15" s="53" t="e">
        <f t="shared" si="0"/>
        <v>#REF!</v>
      </c>
      <c r="I15" s="91">
        <f t="shared" si="0"/>
        <v>0</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91</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68</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55</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69</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91</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K41"/>
  <sheetViews>
    <sheetView topLeftCell="A10"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70</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93" t="s">
        <v>91</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71</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55</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4"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72</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92</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56</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62</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74</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95</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41"/>
  <sheetViews>
    <sheetView workbookViewId="0">
      <selection activeCell="B22" sqref="B22"/>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43252</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59</v>
      </c>
      <c r="D8" s="265"/>
      <c r="E8" s="265"/>
      <c r="F8" s="266"/>
      <c r="G8" s="89">
        <v>38</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f>(Contrato!G25-Contrato!E25)/Contrato!C25</f>
        <v>0</v>
      </c>
      <c r="E12" s="47">
        <f>Contrato!H25</f>
        <v>0</v>
      </c>
      <c r="F12" s="81">
        <f>+D12+E12</f>
        <v>0</v>
      </c>
      <c r="G12" s="86">
        <f t="shared" ref="G12:I15" si="0">D12*$C12</f>
        <v>0</v>
      </c>
      <c r="H12" s="87">
        <f t="shared" si="0"/>
        <v>0</v>
      </c>
      <c r="I12" s="88">
        <f t="shared" si="0"/>
        <v>0</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87</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customHeight="1"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s="6" customFormat="1" x14ac:dyDescent="0.2">
      <c r="E33" s="74"/>
    </row>
    <row r="34" spans="5:5" s="6" customFormat="1" x14ac:dyDescent="0.2">
      <c r="E34" s="74"/>
    </row>
    <row r="35" spans="5:5" s="6" customFormat="1" x14ac:dyDescent="0.2">
      <c r="E35" s="74"/>
    </row>
    <row r="36" spans="5:5" s="6" customFormat="1" x14ac:dyDescent="0.2">
      <c r="E36" s="74"/>
    </row>
    <row r="37" spans="5:5" s="6" customFormat="1" x14ac:dyDescent="0.2">
      <c r="E37" s="74"/>
    </row>
    <row r="38" spans="5:5" s="6" customFormat="1" x14ac:dyDescent="0.2">
      <c r="E38" s="74"/>
    </row>
    <row r="39" spans="5:5" s="6" customFormat="1" x14ac:dyDescent="0.2">
      <c r="E39" s="74"/>
    </row>
    <row r="40" spans="5:5" s="6" customFormat="1" x14ac:dyDescent="0.2">
      <c r="E40" s="74"/>
    </row>
    <row r="41" spans="5:5" s="6" customFormat="1"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4294967295" verticalDpi="4294967295"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pageSetUpPr fitToPage="1"/>
  </sheetPr>
  <dimension ref="A1:K41"/>
  <sheetViews>
    <sheetView topLeftCell="A4"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75</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91</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76</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96</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77</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93</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pageSetUpPr fitToPage="1"/>
  </sheetPr>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78</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97</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79</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73</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K41"/>
  <sheetViews>
    <sheetView topLeftCell="A2"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t="e">
        <f>+#REF!</f>
        <v>#REF!</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80</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62</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81</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73</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82</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73</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K41"/>
  <sheetViews>
    <sheetView workbookViewId="0">
      <selection activeCell="G5" sqref="G5:I5"/>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43709</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83</v>
      </c>
      <c r="D8" s="265"/>
      <c r="E8" s="265"/>
      <c r="F8" s="266"/>
      <c r="G8" s="94" t="e">
        <f>+#REF!</f>
        <v>#REF!</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98</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84</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73</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41"/>
  <sheetViews>
    <sheetView topLeftCell="A7" workbookViewId="0">
      <selection activeCell="B22" sqref="B22"/>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43344</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60</v>
      </c>
      <c r="D8" s="265"/>
      <c r="E8" s="265"/>
      <c r="F8" s="266"/>
      <c r="G8" s="89">
        <v>39</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89</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customHeight="1"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s="6" customFormat="1" x14ac:dyDescent="0.2">
      <c r="E33" s="74"/>
    </row>
    <row r="34" spans="5:5" s="6" customFormat="1" x14ac:dyDescent="0.2">
      <c r="E34" s="74"/>
    </row>
    <row r="35" spans="5:5" s="6" customFormat="1" x14ac:dyDescent="0.2">
      <c r="E35" s="74"/>
    </row>
    <row r="36" spans="5:5" s="6" customFormat="1" x14ac:dyDescent="0.2">
      <c r="E36" s="74"/>
    </row>
    <row r="37" spans="5:5" s="6" customFormat="1" x14ac:dyDescent="0.2">
      <c r="E37" s="74"/>
    </row>
    <row r="38" spans="5:5" s="6" customFormat="1" x14ac:dyDescent="0.2">
      <c r="E38" s="74"/>
    </row>
    <row r="39" spans="5:5" s="6" customFormat="1" x14ac:dyDescent="0.2">
      <c r="E39" s="74"/>
    </row>
    <row r="40" spans="5:5" s="6" customFormat="1" x14ac:dyDescent="0.2">
      <c r="E40" s="74"/>
    </row>
    <row r="41" spans="5:5" s="6" customFormat="1"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horizontalDpi="200" verticalDpi="200"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A18"/>
  <sheetViews>
    <sheetView workbookViewId="0"/>
  </sheetViews>
  <sheetFormatPr baseColWidth="10" defaultRowHeight="15" x14ac:dyDescent="0.25"/>
  <cols>
    <col min="1" max="1" width="105.85546875" bestFit="1" customWidth="1"/>
  </cols>
  <sheetData>
    <row r="1" spans="1:1" x14ac:dyDescent="0.25">
      <c r="A1" s="77" t="s">
        <v>42</v>
      </c>
    </row>
    <row r="3" spans="1:1" ht="165.75" x14ac:dyDescent="0.25">
      <c r="A3" s="78" t="s">
        <v>43</v>
      </c>
    </row>
    <row r="6" spans="1:1" x14ac:dyDescent="0.25">
      <c r="A6" s="77" t="s">
        <v>44</v>
      </c>
    </row>
    <row r="8" spans="1:1" ht="114.75" x14ac:dyDescent="0.25">
      <c r="A8" s="78" t="s">
        <v>45</v>
      </c>
    </row>
    <row r="11" spans="1:1" x14ac:dyDescent="0.25">
      <c r="A11" s="77" t="s">
        <v>46</v>
      </c>
    </row>
    <row r="13" spans="1:1" ht="89.25" x14ac:dyDescent="0.25">
      <c r="A13" s="78" t="s">
        <v>47</v>
      </c>
    </row>
    <row r="16" spans="1:1" x14ac:dyDescent="0.25">
      <c r="A16" s="77" t="s">
        <v>48</v>
      </c>
    </row>
    <row r="18" spans="1:1" ht="102" x14ac:dyDescent="0.25">
      <c r="A18" s="78" t="s">
        <v>49</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42"/>
  <sheetViews>
    <sheetView workbookViewId="0">
      <selection activeCell="G4" sqref="G4"/>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43252</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61</v>
      </c>
      <c r="D8" s="265"/>
      <c r="E8" s="265"/>
      <c r="F8" s="266"/>
      <c r="G8" s="89">
        <v>38</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86</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s="6" customFormat="1" x14ac:dyDescent="0.2">
      <c r="E33" s="74"/>
    </row>
    <row r="34" spans="5:5" s="6" customFormat="1" x14ac:dyDescent="0.2">
      <c r="E34" s="74"/>
    </row>
    <row r="35" spans="5:5" s="6" customFormat="1" x14ac:dyDescent="0.2">
      <c r="E35" s="74"/>
    </row>
    <row r="36" spans="5:5" s="6" customFormat="1" x14ac:dyDescent="0.2">
      <c r="E36" s="74"/>
    </row>
    <row r="37" spans="5:5" s="6" customFormat="1" x14ac:dyDescent="0.2">
      <c r="E37" s="74"/>
    </row>
    <row r="38" spans="5:5" s="6" customFormat="1" x14ac:dyDescent="0.2">
      <c r="E38" s="74"/>
    </row>
    <row r="39" spans="5:5" s="6" customFormat="1" x14ac:dyDescent="0.2">
      <c r="E39" s="74"/>
    </row>
    <row r="40" spans="5:5" s="6" customFormat="1" x14ac:dyDescent="0.2">
      <c r="E40" s="74"/>
    </row>
    <row r="41" spans="5:5" s="6" customFormat="1" x14ac:dyDescent="0.2">
      <c r="E41" s="74"/>
    </row>
    <row r="42" spans="5:5" s="6" customFormat="1" x14ac:dyDescent="0.2">
      <c r="E42" s="73"/>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K42"/>
  <sheetViews>
    <sheetView workbookViewId="0">
      <selection activeCell="C22" sqref="C22"/>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43252</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57</v>
      </c>
      <c r="D8" s="265"/>
      <c r="E8" s="265"/>
      <c r="F8" s="266"/>
      <c r="G8" s="89">
        <v>38</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87</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1:11" x14ac:dyDescent="0.2">
      <c r="A33" s="6"/>
      <c r="B33" s="6"/>
      <c r="E33" s="74"/>
      <c r="G33" s="6"/>
      <c r="H33" s="6"/>
      <c r="I33" s="6"/>
      <c r="J33" s="6"/>
      <c r="K33" s="6"/>
    </row>
    <row r="34" spans="1:11" x14ac:dyDescent="0.2">
      <c r="A34" s="6"/>
      <c r="B34" s="6"/>
      <c r="E34" s="74"/>
      <c r="G34" s="6"/>
      <c r="H34" s="6"/>
      <c r="I34" s="6"/>
      <c r="J34" s="6"/>
      <c r="K34" s="6"/>
    </row>
    <row r="35" spans="1:11" x14ac:dyDescent="0.2">
      <c r="A35" s="6"/>
      <c r="B35" s="6"/>
      <c r="E35" s="74"/>
      <c r="G35" s="6"/>
      <c r="H35" s="6"/>
      <c r="I35" s="6"/>
      <c r="J35" s="6"/>
      <c r="K35" s="6"/>
    </row>
    <row r="36" spans="1:11" x14ac:dyDescent="0.2">
      <c r="A36" s="6"/>
      <c r="B36" s="6"/>
      <c r="E36" s="74"/>
      <c r="G36" s="6"/>
      <c r="H36" s="6"/>
      <c r="I36" s="6"/>
      <c r="J36" s="6"/>
      <c r="K36" s="6"/>
    </row>
    <row r="37" spans="1:11" x14ac:dyDescent="0.2">
      <c r="A37" s="6"/>
      <c r="B37" s="6"/>
      <c r="E37" s="74"/>
      <c r="G37" s="6"/>
      <c r="H37" s="6"/>
      <c r="I37" s="6"/>
      <c r="J37" s="6"/>
      <c r="K37" s="6"/>
    </row>
    <row r="38" spans="1:11" x14ac:dyDescent="0.2">
      <c r="A38" s="6"/>
      <c r="B38" s="6"/>
      <c r="E38" s="74"/>
      <c r="G38" s="6"/>
      <c r="H38" s="6"/>
      <c r="I38" s="6"/>
      <c r="J38" s="6"/>
      <c r="K38" s="6"/>
    </row>
    <row r="39" spans="1:11" x14ac:dyDescent="0.2">
      <c r="A39" s="6"/>
      <c r="B39" s="6"/>
      <c r="E39" s="74"/>
      <c r="G39" s="6"/>
      <c r="H39" s="6"/>
      <c r="I39" s="6"/>
      <c r="J39" s="6"/>
      <c r="K39" s="6"/>
    </row>
    <row r="40" spans="1:11" x14ac:dyDescent="0.2">
      <c r="A40" s="6"/>
      <c r="B40" s="6"/>
      <c r="E40" s="74"/>
      <c r="G40" s="6"/>
      <c r="H40" s="6"/>
      <c r="I40" s="6"/>
      <c r="J40" s="6"/>
      <c r="K40" s="6"/>
    </row>
    <row r="41" spans="1:11" x14ac:dyDescent="0.2">
      <c r="A41" s="6"/>
      <c r="B41" s="6"/>
      <c r="E41" s="74"/>
      <c r="G41" s="6"/>
      <c r="H41" s="6"/>
      <c r="I41" s="6"/>
      <c r="J41" s="6"/>
      <c r="K41" s="6"/>
    </row>
    <row r="42" spans="1:11" x14ac:dyDescent="0.2">
      <c r="A42" s="6"/>
      <c r="B42" s="6"/>
      <c r="G42" s="6"/>
      <c r="H42" s="6"/>
      <c r="I42" s="6"/>
      <c r="J42" s="6"/>
      <c r="K42" s="6"/>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54</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80" t="e">
        <f>(Contrato!#REF!-Contrato!#REF!)/Contrato!#REF!</f>
        <v>#REF!</v>
      </c>
      <c r="E14" s="47" t="e">
        <f>Contrato!#REF!</f>
        <v>#REF!</v>
      </c>
      <c r="F14" s="81"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62</v>
      </c>
      <c r="C22" s="61"/>
      <c r="D22" s="61"/>
      <c r="E22" s="62"/>
      <c r="F22" s="61"/>
      <c r="G22" s="61"/>
      <c r="H22" s="61"/>
      <c r="I22" s="63"/>
      <c r="J22" s="11"/>
    </row>
    <row r="23" spans="1:11" s="12" customFormat="1" ht="15" customHeight="1" x14ac:dyDescent="0.25">
      <c r="A23" s="8"/>
      <c r="B23" s="253"/>
      <c r="C23" s="254"/>
      <c r="D23" s="254"/>
      <c r="E23" s="254"/>
      <c r="F23" s="254"/>
      <c r="G23" s="254"/>
      <c r="H23" s="254"/>
      <c r="I23" s="25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10">
    <mergeCell ref="B24:I24"/>
    <mergeCell ref="B23:I23"/>
    <mergeCell ref="A2:J2"/>
    <mergeCell ref="C5:F5"/>
    <mergeCell ref="G5:I5"/>
    <mergeCell ref="C8:F9"/>
    <mergeCell ref="G9:I9"/>
    <mergeCell ref="B10:B11"/>
    <mergeCell ref="D10:F10"/>
    <mergeCell ref="G10:I1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N41"/>
  <sheetViews>
    <sheetView tabSelected="1" zoomScale="80" zoomScaleNormal="80" zoomScaleSheetLayoutView="100" workbookViewId="0">
      <selection activeCell="J5" sqref="J5:L5"/>
    </sheetView>
  </sheetViews>
  <sheetFormatPr baseColWidth="10" defaultColWidth="11.42578125" defaultRowHeight="12.75" x14ac:dyDescent="0.2"/>
  <cols>
    <col min="1" max="1" width="2" style="72" customWidth="1"/>
    <col min="2" max="2" width="45.42578125" style="73" customWidth="1"/>
    <col min="3" max="3" width="13.28515625" style="6" customWidth="1"/>
    <col min="4" max="5" width="10.5703125" style="6" customWidth="1"/>
    <col min="6" max="6" width="10.5703125" style="73" customWidth="1"/>
    <col min="7" max="7" width="11.7109375" style="73" bestFit="1" customWidth="1"/>
    <col min="8" max="8" width="10.5703125" style="73" customWidth="1"/>
    <col min="9" max="9" width="11.7109375" style="6" bestFit="1" customWidth="1"/>
    <col min="10" max="12" width="18.7109375" style="75" customWidth="1"/>
    <col min="13" max="13" width="1.85546875" style="76" customWidth="1"/>
    <col min="14" max="14" width="16.85546875" style="76" bestFit="1" customWidth="1"/>
    <col min="15" max="15" width="14.42578125" style="6" bestFit="1" customWidth="1"/>
    <col min="16" max="16" width="11.42578125" style="6"/>
    <col min="17" max="17" width="23" style="6" customWidth="1"/>
    <col min="18" max="16384" width="11.42578125" style="6"/>
  </cols>
  <sheetData>
    <row r="1" spans="1:14" ht="13.5" thickBot="1" x14ac:dyDescent="0.25">
      <c r="A1" s="1"/>
      <c r="B1" s="2"/>
      <c r="C1" s="3"/>
      <c r="D1" s="3"/>
      <c r="E1" s="3"/>
      <c r="F1" s="2"/>
      <c r="G1" s="2"/>
      <c r="H1" s="2"/>
      <c r="I1" s="4"/>
      <c r="J1" s="4"/>
      <c r="K1" s="5"/>
      <c r="L1" s="5"/>
      <c r="M1" s="3"/>
      <c r="N1" s="6"/>
    </row>
    <row r="2" spans="1:14" s="7" customFormat="1" ht="46.5" customHeight="1" thickTop="1" x14ac:dyDescent="0.2">
      <c r="A2" s="255" t="s">
        <v>15</v>
      </c>
      <c r="B2" s="256"/>
      <c r="C2" s="256"/>
      <c r="D2" s="256"/>
      <c r="E2" s="256"/>
      <c r="F2" s="256"/>
      <c r="G2" s="256"/>
      <c r="H2" s="256"/>
      <c r="I2" s="256"/>
      <c r="J2" s="256"/>
      <c r="K2" s="256"/>
      <c r="L2" s="256"/>
      <c r="M2" s="257"/>
    </row>
    <row r="3" spans="1:14" s="12" customFormat="1" ht="32.25" customHeight="1" thickBot="1" x14ac:dyDescent="0.3">
      <c r="A3" s="8"/>
      <c r="B3" s="110"/>
      <c r="C3"/>
      <c r="D3" s="9"/>
      <c r="E3" s="9"/>
      <c r="F3" s="9"/>
      <c r="G3" s="9"/>
      <c r="H3" s="9"/>
      <c r="I3" s="9"/>
      <c r="J3" s="9"/>
      <c r="K3" s="10"/>
      <c r="L3" s="10"/>
      <c r="M3" s="11"/>
      <c r="N3" s="7"/>
    </row>
    <row r="4" spans="1:14" s="12" customFormat="1" ht="15.75" x14ac:dyDescent="0.25">
      <c r="A4" s="8"/>
      <c r="B4" s="13" t="s">
        <v>16</v>
      </c>
      <c r="C4" s="13" t="s">
        <v>17</v>
      </c>
      <c r="D4" s="14"/>
      <c r="E4" s="14"/>
      <c r="F4" s="15"/>
      <c r="G4" s="15"/>
      <c r="H4" s="15"/>
      <c r="I4" s="16"/>
      <c r="J4" s="17" t="s">
        <v>109</v>
      </c>
      <c r="K4" s="18"/>
      <c r="L4" s="19"/>
      <c r="M4" s="11"/>
      <c r="N4" s="7"/>
    </row>
    <row r="5" spans="1:14" s="12" customFormat="1" ht="25.5" customHeight="1" thickBot="1" x14ac:dyDescent="0.25">
      <c r="A5" s="8"/>
      <c r="B5" s="111" t="str">
        <f>+Contrato!B4</f>
        <v>OC:</v>
      </c>
      <c r="C5" s="288">
        <f>+Contrato!B3</f>
        <v>0</v>
      </c>
      <c r="D5" s="289"/>
      <c r="E5" s="289"/>
      <c r="F5" s="289"/>
      <c r="G5" s="289"/>
      <c r="H5" s="289"/>
      <c r="I5" s="290"/>
      <c r="J5" s="291"/>
      <c r="K5" s="292"/>
      <c r="L5" s="293"/>
      <c r="M5" s="11"/>
      <c r="N5" s="7"/>
    </row>
    <row r="6" spans="1:14" s="12" customFormat="1" ht="18.75" thickBot="1" x14ac:dyDescent="0.25">
      <c r="A6" s="8"/>
      <c r="B6" s="13" t="s">
        <v>19</v>
      </c>
      <c r="C6" s="21"/>
      <c r="D6" s="22"/>
      <c r="E6" s="22"/>
      <c r="F6" s="22"/>
      <c r="G6" s="22"/>
      <c r="H6" s="22"/>
      <c r="I6" s="23"/>
      <c r="J6" s="24"/>
      <c r="K6" s="25"/>
      <c r="L6" s="26"/>
      <c r="M6" s="11"/>
      <c r="N6" s="7"/>
    </row>
    <row r="7" spans="1:14" s="12" customFormat="1" ht="24" customHeight="1" thickBot="1" x14ac:dyDescent="0.25">
      <c r="A7" s="8"/>
      <c r="B7" s="113"/>
      <c r="C7" s="13" t="s">
        <v>118</v>
      </c>
      <c r="D7" s="28"/>
      <c r="E7" s="28"/>
      <c r="F7" s="29"/>
      <c r="G7" s="29"/>
      <c r="H7" s="29"/>
      <c r="I7" s="30"/>
      <c r="J7" s="31" t="s">
        <v>21</v>
      </c>
      <c r="K7" s="32"/>
      <c r="L7" s="33"/>
      <c r="M7" s="11"/>
      <c r="N7" s="7"/>
    </row>
    <row r="8" spans="1:14" s="12" customFormat="1" ht="15.6" customHeight="1" x14ac:dyDescent="0.25">
      <c r="A8" s="8"/>
      <c r="B8" s="13" t="s">
        <v>108</v>
      </c>
      <c r="C8" s="294" t="str">
        <f>+Contrato!A15</f>
        <v xml:space="preserve">Obra Civil Sitio </v>
      </c>
      <c r="D8" s="295"/>
      <c r="E8" s="295"/>
      <c r="F8" s="295"/>
      <c r="G8" s="295"/>
      <c r="H8" s="295"/>
      <c r="I8" s="296"/>
      <c r="J8" s="114"/>
      <c r="K8" s="34" t="s">
        <v>121</v>
      </c>
      <c r="L8" s="35"/>
      <c r="M8" s="11"/>
      <c r="N8" s="7"/>
    </row>
    <row r="9" spans="1:14" s="12" customFormat="1" ht="16.149999999999999" customHeight="1" thickBot="1" x14ac:dyDescent="0.25">
      <c r="A9" s="36"/>
      <c r="B9" s="112"/>
      <c r="C9" s="297"/>
      <c r="D9" s="298"/>
      <c r="E9" s="298"/>
      <c r="F9" s="298"/>
      <c r="G9" s="298"/>
      <c r="H9" s="298"/>
      <c r="I9" s="299"/>
      <c r="J9" s="270"/>
      <c r="K9" s="271"/>
      <c r="L9" s="272"/>
      <c r="M9" s="11"/>
      <c r="N9" s="7"/>
    </row>
    <row r="10" spans="1:14" x14ac:dyDescent="0.2">
      <c r="A10" s="38"/>
      <c r="B10" s="273" t="s">
        <v>23</v>
      </c>
      <c r="C10" s="39" t="s">
        <v>24</v>
      </c>
      <c r="D10" s="275" t="s">
        <v>25</v>
      </c>
      <c r="E10" s="283"/>
      <c r="F10" s="276"/>
      <c r="G10" s="284"/>
      <c r="H10" s="284"/>
      <c r="I10" s="277"/>
      <c r="J10" s="285" t="s">
        <v>112</v>
      </c>
      <c r="K10" s="286"/>
      <c r="L10" s="287"/>
      <c r="M10" s="40"/>
      <c r="N10" s="7"/>
    </row>
    <row r="11" spans="1:14" ht="15.75" customHeight="1" thickBot="1" x14ac:dyDescent="0.25">
      <c r="A11" s="38"/>
      <c r="B11" s="274"/>
      <c r="C11" s="79" t="s">
        <v>27</v>
      </c>
      <c r="D11" s="279" t="s">
        <v>102</v>
      </c>
      <c r="E11" s="280"/>
      <c r="F11" s="281" t="s">
        <v>103</v>
      </c>
      <c r="G11" s="280"/>
      <c r="H11" s="281" t="s">
        <v>104</v>
      </c>
      <c r="I11" s="282"/>
      <c r="J11" s="128" t="s">
        <v>127</v>
      </c>
      <c r="K11" s="129" t="s">
        <v>128</v>
      </c>
      <c r="L11" s="130" t="s">
        <v>129</v>
      </c>
      <c r="M11" s="40"/>
      <c r="N11" s="7"/>
    </row>
    <row r="12" spans="1:14" x14ac:dyDescent="0.2">
      <c r="A12" s="44"/>
      <c r="B12" s="99"/>
      <c r="C12" s="120"/>
      <c r="D12" s="105" t="s">
        <v>100</v>
      </c>
      <c r="E12" s="121" t="s">
        <v>101</v>
      </c>
      <c r="F12" s="105" t="s">
        <v>100</v>
      </c>
      <c r="G12" s="121" t="s">
        <v>101</v>
      </c>
      <c r="H12" s="122" t="s">
        <v>100</v>
      </c>
      <c r="I12" s="120" t="s">
        <v>101</v>
      </c>
      <c r="J12" s="105"/>
      <c r="K12" s="100"/>
      <c r="L12" s="101"/>
      <c r="M12" s="40"/>
      <c r="N12" s="7"/>
    </row>
    <row r="13" spans="1:14" ht="27" customHeight="1" x14ac:dyDescent="0.25">
      <c r="A13" s="44"/>
      <c r="B13" s="45" t="str">
        <f>Contrato!A25</f>
        <v>Obra Civil sitio</v>
      </c>
      <c r="C13" s="46">
        <f>Contrato!B25</f>
        <v>1</v>
      </c>
      <c r="D13" s="92">
        <f>+Contrato!F25/Contrato!C25</f>
        <v>0</v>
      </c>
      <c r="E13" s="106">
        <f>+Contrato!F25</f>
        <v>0</v>
      </c>
      <c r="F13" s="115">
        <f>+Contrato!H25</f>
        <v>0</v>
      </c>
      <c r="G13" s="116">
        <f>+Contrato!E25</f>
        <v>0</v>
      </c>
      <c r="H13" s="108">
        <f>+Contrato!I25</f>
        <v>0</v>
      </c>
      <c r="I13" s="102">
        <f>+Contrato!G25</f>
        <v>0</v>
      </c>
      <c r="J13" s="123">
        <f>+Contrato!J25</f>
        <v>0</v>
      </c>
      <c r="K13" s="124">
        <f>+Contrato!K25</f>
        <v>0</v>
      </c>
      <c r="L13" s="125">
        <f>+J13+K13</f>
        <v>0</v>
      </c>
      <c r="M13" s="40"/>
      <c r="N13" s="7"/>
    </row>
    <row r="14" spans="1:14" ht="27" customHeight="1" x14ac:dyDescent="0.25">
      <c r="A14" s="44"/>
      <c r="B14" s="45"/>
      <c r="C14" s="46"/>
      <c r="D14" s="92"/>
      <c r="E14" s="106"/>
      <c r="F14" s="115"/>
      <c r="G14" s="116"/>
      <c r="H14" s="108"/>
      <c r="I14" s="102"/>
      <c r="J14" s="123"/>
      <c r="K14" s="124"/>
      <c r="L14" s="125"/>
      <c r="M14" s="40"/>
      <c r="N14" s="7"/>
    </row>
    <row r="15" spans="1:14" ht="27" customHeight="1" x14ac:dyDescent="0.25">
      <c r="A15" s="44"/>
      <c r="B15" s="45"/>
      <c r="C15" s="46"/>
      <c r="D15" s="92"/>
      <c r="E15" s="106"/>
      <c r="F15" s="115"/>
      <c r="G15" s="116"/>
      <c r="H15" s="108"/>
      <c r="I15" s="102"/>
      <c r="J15" s="123"/>
      <c r="K15" s="124"/>
      <c r="L15" s="125"/>
      <c r="M15" s="40"/>
      <c r="N15" s="7"/>
    </row>
    <row r="16" spans="1:14" ht="27" customHeight="1" thickBot="1" x14ac:dyDescent="0.3">
      <c r="A16" s="44"/>
      <c r="B16" s="48"/>
      <c r="C16" s="49"/>
      <c r="D16" s="50"/>
      <c r="E16" s="107"/>
      <c r="F16" s="117"/>
      <c r="G16" s="118"/>
      <c r="H16" s="109"/>
      <c r="I16" s="103"/>
      <c r="J16" s="123"/>
      <c r="K16" s="124"/>
      <c r="L16" s="125"/>
      <c r="M16" s="40"/>
      <c r="N16" s="7"/>
    </row>
    <row r="17" spans="1:14" ht="30.75" customHeight="1" thickTop="1" thickBot="1" x14ac:dyDescent="0.3">
      <c r="A17" s="44"/>
      <c r="B17" s="104" t="s">
        <v>105</v>
      </c>
      <c r="C17" s="55"/>
      <c r="D17" s="55"/>
      <c r="E17" s="55"/>
      <c r="F17" s="55"/>
      <c r="G17" s="55"/>
      <c r="H17" s="55"/>
      <c r="I17" s="55"/>
      <c r="J17" s="126">
        <f t="shared" ref="J17" si="0">+J16+J15+J14+J13</f>
        <v>0</v>
      </c>
      <c r="K17" s="127">
        <f>+K16+K15+K14+K13</f>
        <v>0</v>
      </c>
      <c r="L17" s="126">
        <f t="shared" ref="L17" si="1">+L16+L15+L14+L13</f>
        <v>0</v>
      </c>
      <c r="M17" s="58"/>
      <c r="N17" s="7"/>
    </row>
    <row r="18" spans="1:14" s="12" customFormat="1" ht="15" customHeight="1" thickTop="1" x14ac:dyDescent="0.2">
      <c r="A18" s="8"/>
      <c r="B18" s="59"/>
      <c r="C18" s="59"/>
      <c r="D18" s="59"/>
      <c r="E18" s="59"/>
      <c r="F18" s="59"/>
      <c r="G18" s="59"/>
      <c r="H18" s="59"/>
      <c r="I18" s="59"/>
      <c r="J18" s="59"/>
      <c r="K18" s="59"/>
      <c r="L18" s="59"/>
      <c r="M18" s="11"/>
      <c r="N18" s="7"/>
    </row>
    <row r="19" spans="1:14" s="12" customFormat="1" ht="15" customHeight="1" x14ac:dyDescent="0.2">
      <c r="A19" s="8"/>
      <c r="B19" s="59"/>
      <c r="C19" s="59"/>
      <c r="D19" s="59"/>
      <c r="E19" s="59"/>
      <c r="F19" s="59"/>
      <c r="G19" s="59"/>
      <c r="H19" s="59"/>
      <c r="I19" s="59"/>
      <c r="J19" s="59"/>
      <c r="K19" s="59"/>
      <c r="L19" s="59"/>
      <c r="M19" s="11"/>
      <c r="N19" s="7"/>
    </row>
    <row r="20" spans="1:14" s="12" customFormat="1" ht="15" customHeight="1" x14ac:dyDescent="0.2">
      <c r="A20" s="8"/>
      <c r="B20" s="59"/>
      <c r="C20" s="59"/>
      <c r="D20" s="59"/>
      <c r="E20" s="59"/>
      <c r="F20" s="59"/>
      <c r="G20" s="59"/>
      <c r="H20" s="59"/>
      <c r="I20" s="59"/>
      <c r="J20" s="59"/>
      <c r="K20" s="59"/>
      <c r="L20" s="59"/>
      <c r="M20" s="11"/>
      <c r="N20" s="7"/>
    </row>
    <row r="21" spans="1:14" s="12" customFormat="1" ht="15" customHeight="1" x14ac:dyDescent="0.2">
      <c r="A21" s="8"/>
      <c r="B21" s="59"/>
      <c r="C21" s="59"/>
      <c r="D21" s="59"/>
      <c r="E21" s="59"/>
      <c r="F21" s="59"/>
      <c r="G21" s="59"/>
      <c r="H21" s="59"/>
      <c r="I21" s="59"/>
      <c r="J21" s="59"/>
      <c r="K21" s="59"/>
      <c r="L21" s="59"/>
      <c r="M21" s="11"/>
      <c r="N21" s="7"/>
    </row>
    <row r="22" spans="1:14" s="12" customFormat="1" ht="22.9" customHeight="1" x14ac:dyDescent="0.2">
      <c r="A22" s="8"/>
      <c r="B22" s="95" t="s">
        <v>106</v>
      </c>
      <c r="C22" s="96"/>
      <c r="D22" s="96"/>
      <c r="E22" s="96"/>
      <c r="F22" s="97"/>
      <c r="G22" s="97"/>
      <c r="H22" s="97"/>
      <c r="I22" s="96"/>
      <c r="J22" s="96"/>
      <c r="K22" s="96"/>
      <c r="L22" s="98"/>
      <c r="M22" s="11"/>
    </row>
    <row r="23" spans="1:14" s="12" customFormat="1" ht="15" customHeight="1" x14ac:dyDescent="0.2">
      <c r="A23" s="8"/>
      <c r="B23" s="82"/>
      <c r="C23" s="82"/>
      <c r="D23" s="82"/>
      <c r="E23" s="82"/>
      <c r="F23" s="83"/>
      <c r="G23" s="83"/>
      <c r="H23" s="83"/>
      <c r="I23" s="82"/>
      <c r="J23" s="82"/>
      <c r="K23" s="82"/>
      <c r="L23" s="84"/>
      <c r="M23" s="11"/>
    </row>
    <row r="24" spans="1:14" s="12" customFormat="1" ht="15" customHeight="1" x14ac:dyDescent="0.25">
      <c r="A24" s="8"/>
      <c r="B24" s="253"/>
      <c r="C24" s="254"/>
      <c r="D24" s="254"/>
      <c r="E24" s="254"/>
      <c r="F24" s="254"/>
      <c r="G24" s="254"/>
      <c r="H24" s="254"/>
      <c r="I24" s="254"/>
      <c r="J24" s="254"/>
      <c r="K24" s="254"/>
      <c r="L24" s="254"/>
      <c r="M24" s="11"/>
    </row>
    <row r="25" spans="1:14" s="12" customFormat="1" x14ac:dyDescent="0.2">
      <c r="A25" s="8"/>
      <c r="B25" s="85"/>
      <c r="C25" s="10"/>
      <c r="D25" s="10"/>
      <c r="E25" s="10"/>
      <c r="F25" s="64"/>
      <c r="G25" s="64"/>
      <c r="H25" s="64"/>
      <c r="I25" s="10"/>
      <c r="J25" s="10"/>
      <c r="K25" s="10"/>
      <c r="L25" s="10"/>
      <c r="M25" s="11"/>
    </row>
    <row r="26" spans="1:14" s="12" customFormat="1" x14ac:dyDescent="0.2">
      <c r="A26" s="8"/>
      <c r="B26" s="10"/>
      <c r="C26" s="10"/>
      <c r="D26" s="10"/>
      <c r="E26" s="10"/>
      <c r="F26" s="64"/>
      <c r="G26" s="64"/>
      <c r="H26" s="64"/>
      <c r="I26" s="10"/>
      <c r="J26" s="10"/>
      <c r="K26" s="10"/>
      <c r="L26" s="10"/>
      <c r="M26" s="11"/>
    </row>
    <row r="27" spans="1:14" s="12" customFormat="1" x14ac:dyDescent="0.2">
      <c r="A27" s="8"/>
      <c r="B27" s="10"/>
      <c r="C27" s="10"/>
      <c r="D27" s="10"/>
      <c r="E27" s="10"/>
      <c r="F27" s="64"/>
      <c r="G27" s="64"/>
      <c r="H27" s="64"/>
      <c r="I27" s="10"/>
      <c r="J27" s="10"/>
      <c r="K27" s="10"/>
      <c r="L27" s="10"/>
      <c r="M27" s="11"/>
    </row>
    <row r="28" spans="1:14" s="12" customFormat="1" x14ac:dyDescent="0.2">
      <c r="A28" s="8"/>
      <c r="B28" s="65"/>
      <c r="C28" s="65"/>
      <c r="D28" s="65"/>
      <c r="E28" s="65"/>
      <c r="F28" s="65"/>
      <c r="G28" s="65"/>
      <c r="H28" s="65"/>
      <c r="I28" s="65"/>
      <c r="J28" s="65"/>
      <c r="K28" s="10"/>
      <c r="L28" s="65"/>
      <c r="M28" s="11"/>
    </row>
    <row r="29" spans="1:14" s="12" customFormat="1" x14ac:dyDescent="0.2">
      <c r="A29" s="8"/>
      <c r="B29" s="66"/>
      <c r="C29" s="64"/>
      <c r="D29" s="66"/>
      <c r="E29" s="66"/>
      <c r="F29" s="64"/>
      <c r="G29" s="64"/>
      <c r="H29" s="64"/>
      <c r="I29" s="67"/>
      <c r="J29" s="64"/>
      <c r="K29" s="64"/>
      <c r="L29" s="64"/>
      <c r="M29" s="11"/>
    </row>
    <row r="30" spans="1:14" s="12" customFormat="1" x14ac:dyDescent="0.2">
      <c r="A30" s="8"/>
      <c r="B30" s="119" t="s">
        <v>107</v>
      </c>
      <c r="C30" s="65"/>
      <c r="D30" s="278" t="s">
        <v>119</v>
      </c>
      <c r="E30" s="278"/>
      <c r="F30" s="278"/>
      <c r="G30" s="278"/>
      <c r="H30" s="65"/>
      <c r="I30" s="65"/>
      <c r="J30" s="278" t="s">
        <v>120</v>
      </c>
      <c r="K30" s="278"/>
      <c r="L30" s="64"/>
      <c r="M30" s="11"/>
    </row>
    <row r="31" spans="1:14" s="12" customFormat="1" ht="13.5" thickBot="1" x14ac:dyDescent="0.25">
      <c r="A31" s="68"/>
      <c r="B31" s="69"/>
      <c r="C31" s="69"/>
      <c r="D31" s="69"/>
      <c r="E31" s="69"/>
      <c r="F31" s="70"/>
      <c r="G31" s="70"/>
      <c r="H31" s="70"/>
      <c r="I31" s="69"/>
      <c r="J31" s="69"/>
      <c r="K31" s="69"/>
      <c r="L31" s="69"/>
      <c r="M31" s="71"/>
    </row>
    <row r="32" spans="1:14" ht="13.5" thickTop="1" x14ac:dyDescent="0.2">
      <c r="F32" s="74"/>
      <c r="G32" s="74"/>
      <c r="H32" s="74"/>
    </row>
    <row r="33" spans="6:8" x14ac:dyDescent="0.2">
      <c r="F33" s="74"/>
      <c r="G33" s="74"/>
      <c r="H33" s="74"/>
    </row>
    <row r="34" spans="6:8" x14ac:dyDescent="0.2">
      <c r="F34" s="74"/>
      <c r="G34" s="74"/>
      <c r="H34" s="74"/>
    </row>
    <row r="35" spans="6:8" x14ac:dyDescent="0.2">
      <c r="F35" s="74"/>
      <c r="G35" s="74"/>
      <c r="H35" s="74"/>
    </row>
    <row r="36" spans="6:8" x14ac:dyDescent="0.2">
      <c r="F36" s="74"/>
      <c r="G36" s="74"/>
      <c r="H36" s="74"/>
    </row>
    <row r="37" spans="6:8" x14ac:dyDescent="0.2">
      <c r="F37" s="74"/>
      <c r="G37" s="74"/>
      <c r="H37" s="74"/>
    </row>
    <row r="38" spans="6:8" x14ac:dyDescent="0.2">
      <c r="F38" s="74"/>
      <c r="G38" s="74"/>
      <c r="H38" s="74"/>
    </row>
    <row r="39" spans="6:8" x14ac:dyDescent="0.2">
      <c r="F39" s="74"/>
      <c r="G39" s="74"/>
      <c r="H39" s="74"/>
    </row>
    <row r="40" spans="6:8" x14ac:dyDescent="0.2">
      <c r="F40" s="74"/>
      <c r="G40" s="74"/>
      <c r="H40" s="74"/>
    </row>
    <row r="41" spans="6:8" x14ac:dyDescent="0.2">
      <c r="F41" s="74"/>
      <c r="G41" s="74"/>
      <c r="H41" s="74"/>
    </row>
  </sheetData>
  <mergeCells count="14">
    <mergeCell ref="A2:M2"/>
    <mergeCell ref="C5:I5"/>
    <mergeCell ref="J5:L5"/>
    <mergeCell ref="C8:I9"/>
    <mergeCell ref="J9:L9"/>
    <mergeCell ref="D30:G30"/>
    <mergeCell ref="J30:K30"/>
    <mergeCell ref="D11:E11"/>
    <mergeCell ref="F11:G11"/>
    <mergeCell ref="H11:I11"/>
    <mergeCell ref="B24:L24"/>
    <mergeCell ref="B10:B11"/>
    <mergeCell ref="D10:I10"/>
    <mergeCell ref="J10:L10"/>
  </mergeCells>
  <printOptions horizontalCentered="1" verticalCentered="1"/>
  <pageMargins left="0.51181102362204722" right="0.51181102362204722" top="0.55118110236220474" bottom="0.55118110236220474" header="0.31496062992125984" footer="0.31496062992125984"/>
  <pageSetup paperSize="9" scale="73" orientation="landscape" r:id="rId1"/>
  <ignoredErrors>
    <ignoredError sqref="B5:C5 C8" unlockedFormula="1"/>
  </ignoredError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41"/>
  <sheetViews>
    <sheetView workbookViewId="0"/>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42917</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63</v>
      </c>
      <c r="D8" s="265"/>
      <c r="E8" s="265"/>
      <c r="F8" s="266"/>
      <c r="G8" s="89">
        <v>35</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t="e">
        <f>+D14+E14</f>
        <v>#REF!</v>
      </c>
      <c r="G14" s="86" t="e">
        <f t="shared" si="0"/>
        <v>#REF!</v>
      </c>
      <c r="H14" s="87" t="e">
        <f t="shared" si="0"/>
        <v>#REF!</v>
      </c>
      <c r="I14" s="88" t="e">
        <f t="shared" si="0"/>
        <v>#REF!</v>
      </c>
      <c r="J14" s="40"/>
      <c r="K14" s="7"/>
    </row>
    <row r="15" spans="1:11" ht="27" customHeight="1" thickBot="1" x14ac:dyDescent="0.3">
      <c r="A15" s="44"/>
      <c r="B15" s="48" t="s">
        <v>34</v>
      </c>
      <c r="C15" s="49">
        <v>0.05</v>
      </c>
      <c r="D15" s="50" t="e">
        <f>(Contrato!#REF!-Contrato!#REF!)/Contrato!#REF!</f>
        <v>#REF!</v>
      </c>
      <c r="E15" s="51" t="e">
        <f>Contrato!#REF!</f>
        <v>#REF!</v>
      </c>
      <c r="F15" s="90" t="e">
        <f>+D15+E15</f>
        <v>#REF!</v>
      </c>
      <c r="G15" s="52" t="e">
        <f t="shared" si="0"/>
        <v>#REF!</v>
      </c>
      <c r="H15" s="53" t="e">
        <f t="shared" si="0"/>
        <v>#REF!</v>
      </c>
      <c r="I15" s="91" t="e">
        <f t="shared" si="0"/>
        <v>#REF!</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85</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K41"/>
  <sheetViews>
    <sheetView workbookViewId="0">
      <selection activeCell="G9" sqref="G9:I9"/>
    </sheetView>
  </sheetViews>
  <sheetFormatPr baseColWidth="10" defaultColWidth="11.42578125" defaultRowHeight="12.75" x14ac:dyDescent="0.2"/>
  <cols>
    <col min="1" max="1" width="2" style="72" customWidth="1"/>
    <col min="2" max="2" width="45.42578125" style="73" customWidth="1"/>
    <col min="3" max="4" width="13.28515625" style="6" customWidth="1"/>
    <col min="5" max="5" width="13.28515625" style="73" customWidth="1"/>
    <col min="6" max="6" width="13.28515625" style="6" customWidth="1"/>
    <col min="7" max="9" width="13.28515625" style="75" customWidth="1"/>
    <col min="10" max="10" width="1.85546875" style="76" customWidth="1"/>
    <col min="11" max="11" width="16.85546875" style="76" bestFit="1" customWidth="1"/>
    <col min="12" max="12" width="14.42578125" style="6" bestFit="1" customWidth="1"/>
    <col min="13" max="13" width="11.42578125" style="6"/>
    <col min="14" max="14" width="23" style="6" customWidth="1"/>
    <col min="15" max="16384" width="11.42578125" style="6"/>
  </cols>
  <sheetData>
    <row r="1" spans="1:11" ht="13.5" thickBot="1" x14ac:dyDescent="0.25">
      <c r="A1" s="1"/>
      <c r="B1" s="2"/>
      <c r="C1" s="3"/>
      <c r="D1" s="3"/>
      <c r="E1" s="2"/>
      <c r="F1" s="4"/>
      <c r="G1" s="4"/>
      <c r="H1" s="5"/>
      <c r="I1" s="5"/>
      <c r="J1" s="3"/>
      <c r="K1" s="6"/>
    </row>
    <row r="2" spans="1:11" s="7" customFormat="1" ht="46.5" customHeight="1" thickTop="1" x14ac:dyDescent="0.2">
      <c r="A2" s="255" t="s">
        <v>15</v>
      </c>
      <c r="B2" s="256"/>
      <c r="C2" s="256"/>
      <c r="D2" s="256"/>
      <c r="E2" s="256"/>
      <c r="F2" s="256"/>
      <c r="G2" s="256"/>
      <c r="H2" s="256"/>
      <c r="I2" s="256"/>
      <c r="J2" s="257"/>
    </row>
    <row r="3" spans="1:11" s="12" customFormat="1" ht="32.25" customHeight="1" thickBot="1" x14ac:dyDescent="0.3">
      <c r="A3" s="8"/>
      <c r="B3"/>
      <c r="C3"/>
      <c r="D3" s="9"/>
      <c r="E3" s="9"/>
      <c r="F3" s="9"/>
      <c r="G3" s="9"/>
      <c r="H3" s="10"/>
      <c r="I3" s="10"/>
      <c r="J3" s="11"/>
      <c r="K3" s="7"/>
    </row>
    <row r="4" spans="1:11" s="12" customFormat="1" ht="15.75" x14ac:dyDescent="0.25">
      <c r="A4" s="8"/>
      <c r="B4" s="13" t="s">
        <v>16</v>
      </c>
      <c r="C4" s="13" t="s">
        <v>17</v>
      </c>
      <c r="D4" s="14"/>
      <c r="E4" s="15"/>
      <c r="F4" s="16"/>
      <c r="G4" s="17" t="s">
        <v>18</v>
      </c>
      <c r="H4" s="18"/>
      <c r="I4" s="19"/>
      <c r="J4" s="11"/>
      <c r="K4" s="7"/>
    </row>
    <row r="5" spans="1:11" s="12" customFormat="1" ht="25.5" customHeight="1" thickBot="1" x14ac:dyDescent="0.25">
      <c r="A5" s="8"/>
      <c r="B5" s="20" t="s">
        <v>51</v>
      </c>
      <c r="C5" s="258" t="s">
        <v>50</v>
      </c>
      <c r="D5" s="259"/>
      <c r="E5" s="259"/>
      <c r="F5" s="260"/>
      <c r="G5" s="261">
        <v>43252</v>
      </c>
      <c r="H5" s="262"/>
      <c r="I5" s="263"/>
      <c r="J5" s="11"/>
      <c r="K5" s="7"/>
    </row>
    <row r="6" spans="1:11" s="12" customFormat="1" ht="18.75" thickBot="1" x14ac:dyDescent="0.25">
      <c r="A6" s="8"/>
      <c r="B6" s="13" t="s">
        <v>19</v>
      </c>
      <c r="C6" s="21"/>
      <c r="D6" s="22"/>
      <c r="E6" s="22"/>
      <c r="F6" s="23"/>
      <c r="G6" s="24"/>
      <c r="H6" s="25"/>
      <c r="I6" s="26"/>
      <c r="J6" s="11"/>
      <c r="K6" s="7"/>
    </row>
    <row r="7" spans="1:11" s="12" customFormat="1" ht="24" customHeight="1" thickBot="1" x14ac:dyDescent="0.25">
      <c r="A7" s="8"/>
      <c r="B7" s="27"/>
      <c r="C7" s="13" t="s">
        <v>20</v>
      </c>
      <c r="D7" s="28"/>
      <c r="E7" s="29"/>
      <c r="F7" s="30"/>
      <c r="G7" s="31" t="s">
        <v>21</v>
      </c>
      <c r="H7" s="32"/>
      <c r="I7" s="33"/>
      <c r="J7" s="11"/>
      <c r="K7" s="7"/>
    </row>
    <row r="8" spans="1:11" s="12" customFormat="1" ht="15.6" customHeight="1" x14ac:dyDescent="0.25">
      <c r="A8" s="8"/>
      <c r="B8" s="13" t="s">
        <v>22</v>
      </c>
      <c r="C8" s="264" t="s">
        <v>64</v>
      </c>
      <c r="D8" s="265"/>
      <c r="E8" s="265"/>
      <c r="F8" s="266"/>
      <c r="G8" s="89">
        <v>38</v>
      </c>
      <c r="H8" s="34" t="s">
        <v>53</v>
      </c>
      <c r="I8" s="35"/>
      <c r="J8" s="11"/>
      <c r="K8" s="7"/>
    </row>
    <row r="9" spans="1:11" s="12" customFormat="1" ht="16.149999999999999" customHeight="1" thickBot="1" x14ac:dyDescent="0.25">
      <c r="A9" s="36"/>
      <c r="B9" s="37">
        <v>41594</v>
      </c>
      <c r="C9" s="267"/>
      <c r="D9" s="268"/>
      <c r="E9" s="268"/>
      <c r="F9" s="269"/>
      <c r="G9" s="270"/>
      <c r="H9" s="271"/>
      <c r="I9" s="272"/>
      <c r="J9" s="11"/>
      <c r="K9" s="7"/>
    </row>
    <row r="10" spans="1:11" x14ac:dyDescent="0.2">
      <c r="A10" s="38"/>
      <c r="B10" s="273" t="s">
        <v>23</v>
      </c>
      <c r="C10" s="39" t="s">
        <v>24</v>
      </c>
      <c r="D10" s="275" t="s">
        <v>25</v>
      </c>
      <c r="E10" s="276"/>
      <c r="F10" s="277"/>
      <c r="G10" s="275" t="s">
        <v>26</v>
      </c>
      <c r="H10" s="276"/>
      <c r="I10" s="277"/>
      <c r="J10" s="40"/>
      <c r="K10" s="7"/>
    </row>
    <row r="11" spans="1:11" ht="13.5" thickBot="1" x14ac:dyDescent="0.25">
      <c r="A11" s="38"/>
      <c r="B11" s="274"/>
      <c r="C11" s="79" t="s">
        <v>27</v>
      </c>
      <c r="D11" s="41" t="s">
        <v>28</v>
      </c>
      <c r="E11" s="42" t="s">
        <v>29</v>
      </c>
      <c r="F11" s="43" t="s">
        <v>30</v>
      </c>
      <c r="G11" s="41" t="s">
        <v>28</v>
      </c>
      <c r="H11" s="42" t="s">
        <v>29</v>
      </c>
      <c r="I11" s="43" t="s">
        <v>30</v>
      </c>
      <c r="J11" s="40"/>
      <c r="K11" s="7"/>
    </row>
    <row r="12" spans="1:11" ht="27" customHeight="1" x14ac:dyDescent="0.25">
      <c r="A12" s="44"/>
      <c r="B12" s="45" t="s">
        <v>31</v>
      </c>
      <c r="C12" s="46">
        <v>0.8</v>
      </c>
      <c r="D12" s="80" t="e">
        <f>(Contrato!#REF!-Contrato!#REF!)/Contrato!#REF!</f>
        <v>#REF!</v>
      </c>
      <c r="E12" s="47" t="e">
        <f>Contrato!#REF!</f>
        <v>#REF!</v>
      </c>
      <c r="F12" s="81" t="e">
        <f>+D12+E12</f>
        <v>#REF!</v>
      </c>
      <c r="G12" s="86" t="e">
        <f t="shared" ref="G12:I15" si="0">D12*$C12</f>
        <v>#REF!</v>
      </c>
      <c r="H12" s="87" t="e">
        <f t="shared" si="0"/>
        <v>#REF!</v>
      </c>
      <c r="I12" s="88" t="e">
        <f t="shared" si="0"/>
        <v>#REF!</v>
      </c>
      <c r="J12" s="40"/>
      <c r="K12" s="7"/>
    </row>
    <row r="13" spans="1:11" ht="27" customHeight="1" x14ac:dyDescent="0.25">
      <c r="A13" s="44"/>
      <c r="B13" s="45" t="s">
        <v>32</v>
      </c>
      <c r="C13" s="46">
        <v>0.1</v>
      </c>
      <c r="D13" s="80" t="e">
        <f>(Contrato!#REF!-Contrato!#REF!)/Contrato!#REF!</f>
        <v>#REF!</v>
      </c>
      <c r="E13" s="47" t="e">
        <f>Contrato!#REF!</f>
        <v>#REF!</v>
      </c>
      <c r="F13" s="81" t="e">
        <f>+D13+E13</f>
        <v>#REF!</v>
      </c>
      <c r="G13" s="86" t="e">
        <f t="shared" si="0"/>
        <v>#REF!</v>
      </c>
      <c r="H13" s="87" t="e">
        <f t="shared" si="0"/>
        <v>#REF!</v>
      </c>
      <c r="I13" s="88" t="e">
        <f t="shared" si="0"/>
        <v>#REF!</v>
      </c>
      <c r="J13" s="40"/>
      <c r="K13" s="7"/>
    </row>
    <row r="14" spans="1:11" ht="27" customHeight="1" x14ac:dyDescent="0.25">
      <c r="A14" s="44"/>
      <c r="B14" s="45" t="s">
        <v>33</v>
      </c>
      <c r="C14" s="46">
        <v>0.05</v>
      </c>
      <c r="D14" s="92" t="e">
        <f>(Contrato!#REF!-Contrato!#REF!)/Contrato!#REF!</f>
        <v>#REF!</v>
      </c>
      <c r="E14" s="47" t="e">
        <f>Contrato!#REF!</f>
        <v>#REF!</v>
      </c>
      <c r="F14" s="88">
        <v>0</v>
      </c>
      <c r="G14" s="86" t="e">
        <f t="shared" si="0"/>
        <v>#REF!</v>
      </c>
      <c r="H14" s="87" t="e">
        <f t="shared" si="0"/>
        <v>#REF!</v>
      </c>
      <c r="I14" s="88">
        <f t="shared" si="0"/>
        <v>0</v>
      </c>
      <c r="J14" s="40"/>
      <c r="K14" s="7"/>
    </row>
    <row r="15" spans="1:11" ht="27" customHeight="1" thickBot="1" x14ac:dyDescent="0.3">
      <c r="A15" s="44"/>
      <c r="B15" s="48" t="s">
        <v>34</v>
      </c>
      <c r="C15" s="49">
        <v>0.05</v>
      </c>
      <c r="D15" s="50" t="e">
        <f>(Contrato!#REF!-Contrato!#REF!)/Contrato!#REF!</f>
        <v>#REF!</v>
      </c>
      <c r="E15" s="51" t="e">
        <f>Contrato!#REF!</f>
        <v>#REF!</v>
      </c>
      <c r="F15" s="90">
        <v>0</v>
      </c>
      <c r="G15" s="52" t="e">
        <f t="shared" si="0"/>
        <v>#REF!</v>
      </c>
      <c r="H15" s="53" t="e">
        <f t="shared" si="0"/>
        <v>#REF!</v>
      </c>
      <c r="I15" s="91">
        <f t="shared" si="0"/>
        <v>0</v>
      </c>
      <c r="J15" s="40"/>
      <c r="K15" s="7"/>
    </row>
    <row r="16" spans="1:11" ht="30.75" customHeight="1" thickTop="1" thickBot="1" x14ac:dyDescent="0.3">
      <c r="A16" s="44"/>
      <c r="B16" s="54" t="s">
        <v>35</v>
      </c>
      <c r="C16" s="55"/>
      <c r="D16" s="55"/>
      <c r="E16" s="55"/>
      <c r="F16" s="55"/>
      <c r="G16" s="56" t="e">
        <f>SUM(G12:G15)</f>
        <v>#REF!</v>
      </c>
      <c r="H16" s="57" t="e">
        <f>SUM(H12:H15)</f>
        <v>#REF!</v>
      </c>
      <c r="I16" s="57" t="e">
        <f>SUM(I12:I15)</f>
        <v>#REF!</v>
      </c>
      <c r="J16" s="58"/>
      <c r="K16" s="7"/>
    </row>
    <row r="17" spans="1:11" s="12" customFormat="1" ht="15" customHeight="1" thickTop="1" x14ac:dyDescent="0.2">
      <c r="A17" s="8"/>
      <c r="B17" s="59" t="s">
        <v>36</v>
      </c>
      <c r="C17" s="59"/>
      <c r="D17" s="59"/>
      <c r="E17" s="59"/>
      <c r="F17" s="59"/>
      <c r="G17" s="59"/>
      <c r="H17" s="59"/>
      <c r="I17" s="59"/>
      <c r="J17" s="11"/>
      <c r="K17" s="7"/>
    </row>
    <row r="18" spans="1:11" s="12" customFormat="1" ht="15" customHeight="1" x14ac:dyDescent="0.2">
      <c r="A18" s="8"/>
      <c r="B18" s="59" t="s">
        <v>37</v>
      </c>
      <c r="C18" s="59"/>
      <c r="D18" s="59"/>
      <c r="E18" s="59"/>
      <c r="F18" s="59"/>
      <c r="G18" s="59"/>
      <c r="H18" s="59"/>
      <c r="I18" s="59"/>
      <c r="J18" s="11"/>
      <c r="K18" s="7"/>
    </row>
    <row r="19" spans="1:11" s="12" customFormat="1" ht="15" customHeight="1" x14ac:dyDescent="0.2">
      <c r="A19" s="8"/>
      <c r="B19" s="59" t="s">
        <v>38</v>
      </c>
      <c r="C19" s="59"/>
      <c r="D19" s="59"/>
      <c r="E19" s="59"/>
      <c r="F19" s="59"/>
      <c r="G19" s="59"/>
      <c r="H19" s="59"/>
      <c r="I19" s="59"/>
      <c r="J19" s="11"/>
      <c r="K19" s="7"/>
    </row>
    <row r="20" spans="1:11" s="12" customFormat="1" ht="15" customHeight="1" x14ac:dyDescent="0.2">
      <c r="A20" s="8"/>
      <c r="B20" s="59" t="s">
        <v>39</v>
      </c>
      <c r="C20" s="59"/>
      <c r="D20" s="59"/>
      <c r="E20" s="59"/>
      <c r="F20" s="59"/>
      <c r="G20" s="59"/>
      <c r="H20" s="59"/>
      <c r="I20" s="59"/>
      <c r="J20" s="11"/>
      <c r="K20" s="7"/>
    </row>
    <row r="21" spans="1:11" s="12" customFormat="1" ht="15" customHeight="1" x14ac:dyDescent="0.2">
      <c r="A21" s="8"/>
      <c r="B21" s="59"/>
      <c r="C21" s="59"/>
      <c r="D21" s="59"/>
      <c r="E21" s="59"/>
      <c r="F21" s="59"/>
      <c r="G21" s="59"/>
      <c r="H21" s="59"/>
      <c r="I21" s="59"/>
      <c r="J21" s="11"/>
      <c r="K21" s="7"/>
    </row>
    <row r="22" spans="1:11" s="12" customFormat="1" ht="15" customHeight="1" x14ac:dyDescent="0.2">
      <c r="A22" s="8"/>
      <c r="B22" s="60" t="s">
        <v>88</v>
      </c>
      <c r="C22" s="61"/>
      <c r="D22" s="61"/>
      <c r="E22" s="62"/>
      <c r="F22" s="61"/>
      <c r="G22" s="61"/>
      <c r="H22" s="61"/>
      <c r="I22" s="63"/>
      <c r="J22" s="11"/>
    </row>
    <row r="23" spans="1:11" s="12" customFormat="1" ht="15" customHeight="1" x14ac:dyDescent="0.2">
      <c r="A23" s="8"/>
      <c r="B23" s="82"/>
      <c r="C23" s="82"/>
      <c r="D23" s="82"/>
      <c r="E23" s="83"/>
      <c r="F23" s="82"/>
      <c r="G23" s="82"/>
      <c r="H23" s="82"/>
      <c r="I23" s="84"/>
      <c r="J23" s="11"/>
    </row>
    <row r="24" spans="1:11" s="12" customFormat="1" ht="15" x14ac:dyDescent="0.25">
      <c r="A24" s="8"/>
      <c r="B24" s="253"/>
      <c r="C24" s="254"/>
      <c r="D24" s="254"/>
      <c r="E24" s="254"/>
      <c r="F24" s="254"/>
      <c r="G24" s="254"/>
      <c r="H24" s="254"/>
      <c r="I24" s="254"/>
      <c r="J24" s="11"/>
    </row>
    <row r="25" spans="1:11" s="12" customFormat="1" x14ac:dyDescent="0.2">
      <c r="A25" s="8"/>
      <c r="B25" s="85"/>
      <c r="C25" s="10"/>
      <c r="D25" s="10"/>
      <c r="E25" s="64"/>
      <c r="F25" s="10"/>
      <c r="G25" s="10"/>
      <c r="H25" s="10"/>
      <c r="I25" s="10"/>
      <c r="J25" s="11"/>
    </row>
    <row r="26" spans="1:11" s="12" customFormat="1" x14ac:dyDescent="0.2">
      <c r="A26" s="8"/>
      <c r="B26" s="10"/>
      <c r="C26" s="10"/>
      <c r="D26" s="10"/>
      <c r="E26" s="64"/>
      <c r="F26" s="10"/>
      <c r="G26" s="10"/>
      <c r="H26" s="10"/>
      <c r="I26" s="10"/>
      <c r="J26" s="11"/>
    </row>
    <row r="27" spans="1:11" s="12" customFormat="1" x14ac:dyDescent="0.2">
      <c r="A27" s="8"/>
      <c r="B27" s="10"/>
      <c r="C27" s="10"/>
      <c r="D27" s="10"/>
      <c r="E27" s="64"/>
      <c r="F27" s="10"/>
      <c r="G27" s="10"/>
      <c r="H27" s="10"/>
      <c r="I27" s="10"/>
      <c r="J27" s="11"/>
    </row>
    <row r="28" spans="1:11" s="12" customFormat="1" x14ac:dyDescent="0.2">
      <c r="A28" s="8"/>
      <c r="B28" s="65"/>
      <c r="C28" s="65"/>
      <c r="D28" s="65" t="s">
        <v>40</v>
      </c>
      <c r="E28" s="65"/>
      <c r="F28" s="65"/>
      <c r="G28" s="65" t="s">
        <v>40</v>
      </c>
      <c r="H28" s="10"/>
      <c r="I28" s="65"/>
      <c r="J28" s="11"/>
    </row>
    <row r="29" spans="1:11" s="12" customFormat="1" x14ac:dyDescent="0.2">
      <c r="A29" s="8"/>
      <c r="B29" s="66"/>
      <c r="C29" s="64"/>
      <c r="D29" s="66"/>
      <c r="E29" s="64"/>
      <c r="F29" s="67"/>
      <c r="G29" s="64"/>
      <c r="H29" s="64"/>
      <c r="I29" s="64"/>
      <c r="J29" s="11"/>
    </row>
    <row r="30" spans="1:11" s="12" customFormat="1" x14ac:dyDescent="0.2">
      <c r="A30" s="8"/>
      <c r="B30" s="64"/>
      <c r="C30" s="64"/>
      <c r="D30" s="64" t="s">
        <v>52</v>
      </c>
      <c r="E30" s="64"/>
      <c r="F30" s="64"/>
      <c r="G30" s="64" t="s">
        <v>41</v>
      </c>
      <c r="H30" s="64"/>
      <c r="I30" s="64"/>
      <c r="J30" s="11"/>
    </row>
    <row r="31" spans="1:11" s="12" customFormat="1" ht="13.5" thickBot="1" x14ac:dyDescent="0.25">
      <c r="A31" s="68"/>
      <c r="B31" s="69"/>
      <c r="C31" s="69"/>
      <c r="D31" s="69"/>
      <c r="E31" s="70"/>
      <c r="F31" s="69"/>
      <c r="G31" s="69"/>
      <c r="H31" s="69"/>
      <c r="I31" s="69"/>
      <c r="J31" s="71"/>
    </row>
    <row r="32" spans="1:11" ht="13.5" thickTop="1" x14ac:dyDescent="0.2">
      <c r="E32" s="74"/>
    </row>
    <row r="33" spans="5:5" x14ac:dyDescent="0.2">
      <c r="E33" s="74"/>
    </row>
    <row r="34" spans="5:5" x14ac:dyDescent="0.2">
      <c r="E34" s="74"/>
    </row>
    <row r="35" spans="5:5" x14ac:dyDescent="0.2">
      <c r="E35" s="74"/>
    </row>
    <row r="36" spans="5:5" x14ac:dyDescent="0.2">
      <c r="E36" s="74"/>
    </row>
    <row r="37" spans="5:5" x14ac:dyDescent="0.2">
      <c r="E37" s="74"/>
    </row>
    <row r="38" spans="5:5" x14ac:dyDescent="0.2">
      <c r="E38" s="74"/>
    </row>
    <row r="39" spans="5:5" x14ac:dyDescent="0.2">
      <c r="E39" s="74"/>
    </row>
    <row r="40" spans="5:5" x14ac:dyDescent="0.2">
      <c r="E40" s="74"/>
    </row>
    <row r="41" spans="5:5" x14ac:dyDescent="0.2">
      <c r="E41" s="74"/>
    </row>
  </sheetData>
  <mergeCells count="9">
    <mergeCell ref="B24:I24"/>
    <mergeCell ref="A2:J2"/>
    <mergeCell ref="C5:F5"/>
    <mergeCell ref="G5:I5"/>
    <mergeCell ref="C8:F9"/>
    <mergeCell ref="G9:I9"/>
    <mergeCell ref="B10:B11"/>
    <mergeCell ref="D10:F10"/>
    <mergeCell ref="G10:I10"/>
  </mergeCells>
  <printOptions horizontalCentered="1" verticalCentered="1"/>
  <pageMargins left="0.51181102362204722" right="0.51181102362204722" top="0.55118110236220474" bottom="0.55118110236220474" header="0.31496062992125984" footer="0.31496062992125984"/>
  <pageSetup paperSize="9" scale="9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30</vt:i4>
      </vt:variant>
      <vt:variant>
        <vt:lpstr>Rangos con nombre</vt:lpstr>
      </vt:variant>
      <vt:variant>
        <vt:i4>1</vt:i4>
      </vt:variant>
    </vt:vector>
  </HeadingPairs>
  <TitlesOfParts>
    <vt:vector size="31" baseType="lpstr">
      <vt:lpstr>Contrato</vt:lpstr>
      <vt:lpstr>Cañuelas-Saladillo</vt:lpstr>
      <vt:lpstr>Lobos-Chascomus</vt:lpstr>
      <vt:lpstr>Lobos-Mercedes</vt:lpstr>
      <vt:lpstr>Bragado-Azul</vt:lpstr>
      <vt:lpstr>Azul-Las Armas</vt:lpstr>
      <vt:lpstr>Obra Civil Sitio</vt:lpstr>
      <vt:lpstr>Pigue-Benito Juarez</vt:lpstr>
      <vt:lpstr>Junin-Teodolina</vt:lpstr>
      <vt:lpstr>Lincoln-Pergamino</vt:lpstr>
      <vt:lpstr>Trenque Lauquen-Pigue</vt:lpstr>
      <vt:lpstr>Pehuajo-LM La Pampa</vt:lpstr>
      <vt:lpstr>Pergamino-San Nicolas </vt:lpstr>
      <vt:lpstr>Pergamino-Colon</vt:lpstr>
      <vt:lpstr>Arrecifes-Carmen de Areco</vt:lpstr>
      <vt:lpstr>Chasicó - LM La Pampa</vt:lpstr>
      <vt:lpstr>M. de Hoz-Limite La Pampa</vt:lpstr>
      <vt:lpstr>Gral Villegas-Limite La Pampa</vt:lpstr>
      <vt:lpstr>B. Juarez-Tandil</vt:lpstr>
      <vt:lpstr>Gral. Lamadrid-Olavarría</vt:lpstr>
      <vt:lpstr>Olavarría-Azul</vt:lpstr>
      <vt:lpstr>Arroyo Corto</vt:lpstr>
      <vt:lpstr>Baigorrita-Cruce RP65-RP70</vt:lpstr>
      <vt:lpstr>9 de Julio-Bragado</vt:lpstr>
      <vt:lpstr>Gral.Villegas-Rivadavia</vt:lpstr>
      <vt:lpstr>Urb Mar del Plata</vt:lpstr>
      <vt:lpstr>Gral. Alvear</vt:lpstr>
      <vt:lpstr>Laguna Alsina</vt:lpstr>
      <vt:lpstr>Urb Balcarce</vt:lpstr>
      <vt:lpstr>Anexos</vt:lpstr>
      <vt:lpstr>dl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Giselle Lichtensztain</dc:creator>
  <cp:lastModifiedBy>Mazzoli Ester</cp:lastModifiedBy>
  <cp:lastPrinted>2021-12-17T14:52:21Z</cp:lastPrinted>
  <dcterms:created xsi:type="dcterms:W3CDTF">2012-07-04T19:10:24Z</dcterms:created>
  <dcterms:modified xsi:type="dcterms:W3CDTF">2022-12-27T19:17:23Z</dcterms:modified>
</cp:coreProperties>
</file>