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defaultThemeVersion="124226"/>
  <mc:AlternateContent xmlns:mc="http://schemas.openxmlformats.org/markup-compatibility/2006">
    <mc:Choice Requires="x15">
      <x15ac:absPath xmlns:x15ac="http://schemas.microsoft.com/office/spreadsheetml/2010/11/ac" url="C:\Users\mcontreras\Desktop\Área FO\Pliegos\Pliego Contratación 2020\FINAL\TONY\"/>
    </mc:Choice>
  </mc:AlternateContent>
  <xr:revisionPtr revIDLastSave="0" documentId="13_ncr:1_{645697BD-15B3-4A5C-92CF-086DBF6C8A09}" xr6:coauthVersionLast="36" xr6:coauthVersionMax="36" xr10:uidLastSave="{00000000-0000-0000-0000-000000000000}"/>
  <bookViews>
    <workbookView xWindow="0" yWindow="0" windowWidth="20490" windowHeight="7650" xr2:uid="{00000000-000D-0000-FFFF-FFFF00000000}"/>
  </bookViews>
  <sheets>
    <sheet name="Caratula" sheetId="3" r:id="rId1"/>
    <sheet name="Tabla de configuraciones OTDR" sheetId="8" r:id="rId2"/>
    <sheet name="FO 1-12" sheetId="2" r:id="rId3"/>
    <sheet name="FO 13-24" sheetId="12" r:id="rId4"/>
    <sheet name="FO 25-28" sheetId="13" r:id="rId5"/>
    <sheet name="FO 29-36" sheetId="14" r:id="rId6"/>
    <sheet name="FO 37-48" sheetId="15" r:id="rId7"/>
    <sheet name="Certificación serv activos" sheetId="7" r:id="rId8"/>
  </sheets>
  <definedNames>
    <definedName name="ESTADOSFO">#REF!</definedName>
  </definedNames>
  <calcPr calcId="191029"/>
</workbook>
</file>

<file path=xl/calcChain.xml><?xml version="1.0" encoding="utf-8"?>
<calcChain xmlns="http://schemas.openxmlformats.org/spreadsheetml/2006/main">
  <c r="E3" i="13" l="1"/>
  <c r="E2" i="13"/>
  <c r="E2" i="2"/>
  <c r="C12" i="7"/>
  <c r="C11" i="7"/>
  <c r="E7" i="7" l="1"/>
  <c r="D7" i="7"/>
  <c r="C8" i="7"/>
  <c r="C9" i="7"/>
  <c r="E3" i="15" l="1"/>
  <c r="E2" i="15"/>
  <c r="E3" i="12"/>
  <c r="E2" i="12"/>
  <c r="E3" i="2"/>
  <c r="F29" i="15" l="1"/>
  <c r="F26" i="15"/>
  <c r="H26" i="15" s="1"/>
  <c r="I26" i="15" s="1"/>
  <c r="F25" i="15"/>
  <c r="H25" i="15" s="1"/>
  <c r="I25" i="15" s="1"/>
  <c r="F29" i="14"/>
  <c r="F26" i="14"/>
  <c r="H26" i="14" s="1"/>
  <c r="I26" i="14" s="1"/>
  <c r="F25" i="14"/>
  <c r="H25" i="14" s="1"/>
  <c r="I25" i="14" s="1"/>
  <c r="F29" i="13"/>
  <c r="F26" i="13"/>
  <c r="H26" i="13" s="1"/>
  <c r="I26" i="13" s="1"/>
  <c r="F25" i="13"/>
  <c r="H25" i="13" s="1"/>
  <c r="I25" i="13" s="1"/>
  <c r="F29" i="12"/>
  <c r="F26" i="12"/>
  <c r="H26" i="12" s="1"/>
  <c r="I26" i="12" s="1"/>
  <c r="F25" i="12"/>
  <c r="H25" i="12" s="1"/>
  <c r="I25" i="12" s="1"/>
  <c r="H29" i="15" l="1"/>
  <c r="I29" i="15" s="1"/>
  <c r="H29" i="14"/>
  <c r="I29" i="14" s="1"/>
  <c r="H29" i="13"/>
  <c r="I29" i="13" s="1"/>
  <c r="H29" i="12"/>
  <c r="I29" i="12" s="1"/>
  <c r="E17" i="12" s="1"/>
  <c r="F29" i="2"/>
  <c r="E17" i="15" l="1"/>
  <c r="E18" i="15"/>
  <c r="E15" i="15"/>
  <c r="E9" i="15"/>
  <c r="E16" i="15"/>
  <c r="E19" i="15"/>
  <c r="E13" i="15"/>
  <c r="E14" i="15"/>
  <c r="E20" i="15"/>
  <c r="E10" i="15"/>
  <c r="E11" i="15"/>
  <c r="E12" i="15"/>
  <c r="E16" i="14"/>
  <c r="E9" i="14"/>
  <c r="E10" i="14"/>
  <c r="E13" i="14"/>
  <c r="E15" i="14"/>
  <c r="E14" i="14"/>
  <c r="E11" i="14"/>
  <c r="E12" i="14"/>
  <c r="E11" i="13"/>
  <c r="E9" i="13"/>
  <c r="E10" i="13"/>
  <c r="E12" i="13"/>
  <c r="E16" i="12"/>
  <c r="E10" i="12"/>
  <c r="E11" i="12"/>
  <c r="L11" i="12" s="1"/>
  <c r="E14" i="12"/>
  <c r="L14" i="12" s="1"/>
  <c r="E9" i="12"/>
  <c r="L9" i="12" s="1"/>
  <c r="E20" i="12"/>
  <c r="E15" i="12"/>
  <c r="J15" i="12" s="1"/>
  <c r="E18" i="12"/>
  <c r="J18" i="12" s="1"/>
  <c r="E13" i="12"/>
  <c r="L13" i="12" s="1"/>
  <c r="E19" i="12"/>
  <c r="E12" i="12"/>
  <c r="L12" i="12" s="1"/>
  <c r="L19" i="12"/>
  <c r="J19" i="12"/>
  <c r="J17" i="12"/>
  <c r="L17" i="12"/>
  <c r="L16" i="12"/>
  <c r="J16" i="12"/>
  <c r="J10" i="12"/>
  <c r="L10" i="12"/>
  <c r="L20" i="12"/>
  <c r="J20" i="12"/>
  <c r="H29" i="2"/>
  <c r="I29" i="2" s="1"/>
  <c r="L15" i="12" l="1"/>
  <c r="L12" i="15"/>
  <c r="J12" i="15"/>
  <c r="J14" i="15"/>
  <c r="L14" i="15"/>
  <c r="L9" i="15"/>
  <c r="J9" i="15"/>
  <c r="L11" i="15"/>
  <c r="J11" i="15"/>
  <c r="L13" i="15"/>
  <c r="J13" i="15"/>
  <c r="L15" i="15"/>
  <c r="J15" i="15"/>
  <c r="J10" i="15"/>
  <c r="L10" i="15"/>
  <c r="L19" i="15"/>
  <c r="J19" i="15"/>
  <c r="J18" i="15"/>
  <c r="L18" i="15"/>
  <c r="L20" i="15"/>
  <c r="J20" i="15"/>
  <c r="L16" i="15"/>
  <c r="J16" i="15"/>
  <c r="L17" i="15"/>
  <c r="J17" i="15"/>
  <c r="L12" i="14"/>
  <c r="J12" i="14"/>
  <c r="J9" i="14"/>
  <c r="L9" i="14"/>
  <c r="J13" i="14"/>
  <c r="L13" i="14"/>
  <c r="J10" i="14"/>
  <c r="L10" i="14"/>
  <c r="L16" i="14"/>
  <c r="J16" i="14"/>
  <c r="L11" i="14"/>
  <c r="J11" i="14"/>
  <c r="J14" i="14"/>
  <c r="L14" i="14"/>
  <c r="L15" i="14"/>
  <c r="J15" i="14"/>
  <c r="J10" i="13"/>
  <c r="L10" i="13"/>
  <c r="L9" i="13"/>
  <c r="J9" i="13"/>
  <c r="L11" i="13"/>
  <c r="J11" i="13"/>
  <c r="L12" i="13"/>
  <c r="J12" i="13"/>
  <c r="J14" i="12"/>
  <c r="J12" i="12"/>
  <c r="J11" i="12"/>
  <c r="J9" i="12"/>
  <c r="J13" i="12"/>
  <c r="L18" i="12"/>
  <c r="F26" i="2"/>
  <c r="F25" i="2"/>
  <c r="H25" i="2" s="1"/>
  <c r="I25" i="2" s="1"/>
  <c r="H26" i="2" l="1"/>
  <c r="I26" i="2" s="1"/>
  <c r="E20" i="2" l="1"/>
  <c r="E16" i="2"/>
  <c r="E12" i="2"/>
  <c r="E15" i="2"/>
  <c r="E18" i="2"/>
  <c r="E10" i="2"/>
  <c r="E13" i="2"/>
  <c r="E19" i="2"/>
  <c r="E11" i="2"/>
  <c r="E14" i="2"/>
  <c r="E17" i="2"/>
  <c r="E9" i="2"/>
  <c r="L12" i="2" l="1"/>
  <c r="J12" i="2"/>
  <c r="J15" i="2"/>
  <c r="L15" i="2"/>
  <c r="L18" i="2"/>
  <c r="J18" i="2"/>
  <c r="L19" i="2"/>
  <c r="J19" i="2"/>
  <c r="L13" i="2"/>
  <c r="J13" i="2"/>
  <c r="J11" i="2"/>
  <c r="L11" i="2"/>
  <c r="J17" i="2"/>
  <c r="L17" i="2"/>
  <c r="J10" i="2"/>
  <c r="L10" i="2"/>
  <c r="L16" i="2"/>
  <c r="J16" i="2"/>
  <c r="L14" i="2"/>
  <c r="J14" i="2"/>
  <c r="J9" i="2"/>
  <c r="L9" i="2"/>
  <c r="L20" i="2"/>
  <c r="J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Ing. Filippi Marcelo</author>
    <author>Miranda Federico</author>
  </authors>
  <commentList>
    <comment ref="E2" authorId="0" shapeId="0" xr:uid="{00000000-0006-0000-0200-000001000000}">
      <text>
        <r>
          <rPr>
            <b/>
            <sz val="9"/>
            <color indexed="81"/>
            <rFont val="Tahoma"/>
            <family val="2"/>
          </rPr>
          <t>ODF 48</t>
        </r>
        <r>
          <rPr>
            <sz val="9"/>
            <color indexed="81"/>
            <rFont val="Tahoma"/>
            <family val="2"/>
          </rPr>
          <t xml:space="preserve">
</t>
        </r>
      </text>
    </comment>
    <comment ref="E3" authorId="0" shapeId="0" xr:uid="{00000000-0006-0000-0200-000002000000}">
      <text>
        <r>
          <rPr>
            <b/>
            <sz val="9"/>
            <color indexed="81"/>
            <rFont val="Tahoma"/>
            <family val="2"/>
          </rPr>
          <t>ODF 48</t>
        </r>
        <r>
          <rPr>
            <sz val="9"/>
            <color indexed="81"/>
            <rFont val="Tahoma"/>
            <family val="2"/>
          </rPr>
          <t xml:space="preserve">
</t>
        </r>
      </text>
    </comment>
    <comment ref="E4" authorId="1" shapeId="0" xr:uid="{00000000-0006-0000-0200-000003000000}">
      <text>
        <r>
          <rPr>
            <b/>
            <sz val="9"/>
            <color indexed="81"/>
            <rFont val="Tahoma"/>
            <family val="2"/>
          </rPr>
          <t>Miranda Federico:</t>
        </r>
        <r>
          <rPr>
            <sz val="9"/>
            <color indexed="81"/>
            <rFont val="Tahoma"/>
            <family val="2"/>
          </rPr>
          <t xml:space="preserve">
Longitud total del enlace</t>
        </r>
      </text>
    </comment>
    <comment ref="D6" authorId="1" shapeId="0" xr:uid="{00000000-0006-0000-0200-000004000000}">
      <text>
        <r>
          <rPr>
            <b/>
            <sz val="9"/>
            <color indexed="81"/>
            <rFont val="Tahoma"/>
            <family val="2"/>
          </rPr>
          <t>Miranda Federico:</t>
        </r>
        <r>
          <rPr>
            <sz val="9"/>
            <color indexed="81"/>
            <rFont val="Tahoma"/>
            <family val="2"/>
          </rPr>
          <t xml:space="preserve">
completar con el tipo de servicio activo el la FO o si está vacante.</t>
        </r>
      </text>
    </comment>
    <comment ref="F6" authorId="1" shapeId="0" xr:uid="{00000000-0006-0000-0200-000005000000}">
      <text>
        <r>
          <rPr>
            <b/>
            <sz val="9"/>
            <color indexed="81"/>
            <rFont val="Tahoma"/>
            <family val="2"/>
          </rPr>
          <t>Miranda Federico:</t>
        </r>
        <r>
          <rPr>
            <sz val="9"/>
            <color indexed="81"/>
            <rFont val="Tahoma"/>
            <family val="2"/>
          </rPr>
          <t xml:space="preserve">
Longitud total resultante de la medición con OTDR</t>
        </r>
      </text>
    </comment>
    <comment ref="G7" authorId="1" shapeId="0" xr:uid="{00000000-0006-0000-0200-000006000000}">
      <text>
        <r>
          <rPr>
            <b/>
            <sz val="9"/>
            <color indexed="81"/>
            <rFont val="Tahoma"/>
            <family val="2"/>
          </rPr>
          <t>Miranda Federico:</t>
        </r>
        <r>
          <rPr>
            <sz val="9"/>
            <color indexed="81"/>
            <rFont val="Tahoma"/>
            <family val="2"/>
          </rPr>
          <t xml:space="preserve">
Valor de atenuacion del empalme realizado en la reparación.</t>
        </r>
      </text>
    </comment>
    <comment ref="H7" authorId="1" shapeId="0" xr:uid="{00000000-0006-0000-0200-000007000000}">
      <text>
        <r>
          <rPr>
            <b/>
            <sz val="9"/>
            <color indexed="81"/>
            <rFont val="Tahoma"/>
            <family val="2"/>
          </rPr>
          <t>Miranda Federico:</t>
        </r>
        <r>
          <rPr>
            <sz val="9"/>
            <color indexed="81"/>
            <rFont val="Tahoma"/>
            <family val="2"/>
          </rPr>
          <t xml:space="preserve">
Valor de relexión (solo pasa con valor "0")</t>
        </r>
      </text>
    </comment>
    <comment ref="I7" authorId="1" shapeId="0" xr:uid="{00000000-0006-0000-0200-000008000000}">
      <text>
        <r>
          <rPr>
            <b/>
            <sz val="9"/>
            <color indexed="81"/>
            <rFont val="Tahoma"/>
            <family val="2"/>
          </rPr>
          <t>Miranda Federico:</t>
        </r>
        <r>
          <rPr>
            <sz val="9"/>
            <color indexed="81"/>
            <rFont val="Tahoma"/>
            <family val="2"/>
          </rPr>
          <t xml:space="preserve">
Distancia hasta el empalme en sentido "Nodo A" hacia "Nodo B"</t>
        </r>
      </text>
    </comment>
    <comment ref="K7" authorId="1" shapeId="0" xr:uid="{00000000-0006-0000-0200-000009000000}">
      <text>
        <r>
          <rPr>
            <b/>
            <sz val="9"/>
            <color indexed="81"/>
            <rFont val="Tahoma"/>
            <family val="2"/>
          </rPr>
          <t>Miranda Federico:</t>
        </r>
        <r>
          <rPr>
            <sz val="9"/>
            <color indexed="81"/>
            <rFont val="Tahoma"/>
            <family val="2"/>
          </rPr>
          <t xml:space="preserve">
Valor de atenuación resultante de la medición en sentido "Nodo B" hacia "Nodo A" (bidireccional)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Miranda Federico</author>
  </authors>
  <commentList>
    <comment ref="E4" authorId="0" shapeId="0" xr:uid="{00000000-0006-0000-0300-000001000000}">
      <text>
        <r>
          <rPr>
            <b/>
            <sz val="9"/>
            <color indexed="81"/>
            <rFont val="Tahoma"/>
            <family val="2"/>
          </rPr>
          <t>Miranda Federico:</t>
        </r>
        <r>
          <rPr>
            <sz val="9"/>
            <color indexed="81"/>
            <rFont val="Tahoma"/>
            <family val="2"/>
          </rPr>
          <t xml:space="preserve">
Longitud total del enlace</t>
        </r>
      </text>
    </comment>
    <comment ref="D6" authorId="0" shapeId="0" xr:uid="{00000000-0006-0000-0300-000002000000}">
      <text>
        <r>
          <rPr>
            <b/>
            <sz val="9"/>
            <color indexed="81"/>
            <rFont val="Tahoma"/>
            <family val="2"/>
          </rPr>
          <t>Miranda Federico:</t>
        </r>
        <r>
          <rPr>
            <sz val="9"/>
            <color indexed="81"/>
            <rFont val="Tahoma"/>
            <family val="2"/>
          </rPr>
          <t xml:space="preserve">
completar con el tipo de servicio activo el la FO o si está vacante.</t>
        </r>
      </text>
    </comment>
    <comment ref="F6" authorId="0" shapeId="0" xr:uid="{00000000-0006-0000-0300-000003000000}">
      <text>
        <r>
          <rPr>
            <b/>
            <sz val="9"/>
            <color indexed="81"/>
            <rFont val="Tahoma"/>
            <family val="2"/>
          </rPr>
          <t>Miranda Federico:</t>
        </r>
        <r>
          <rPr>
            <sz val="9"/>
            <color indexed="81"/>
            <rFont val="Tahoma"/>
            <family val="2"/>
          </rPr>
          <t xml:space="preserve">
Longitud total resultante de la medición con OTDR</t>
        </r>
      </text>
    </comment>
    <comment ref="G7" authorId="0" shapeId="0" xr:uid="{00000000-0006-0000-0300-000004000000}">
      <text>
        <r>
          <rPr>
            <b/>
            <sz val="9"/>
            <color indexed="81"/>
            <rFont val="Tahoma"/>
            <family val="2"/>
          </rPr>
          <t>Miranda Federico:</t>
        </r>
        <r>
          <rPr>
            <sz val="9"/>
            <color indexed="81"/>
            <rFont val="Tahoma"/>
            <family val="2"/>
          </rPr>
          <t xml:space="preserve">
Valor de atenuacion del empalme realizado en la reparación.</t>
        </r>
      </text>
    </comment>
    <comment ref="H7" authorId="0" shapeId="0" xr:uid="{00000000-0006-0000-0300-000005000000}">
      <text>
        <r>
          <rPr>
            <b/>
            <sz val="9"/>
            <color indexed="81"/>
            <rFont val="Tahoma"/>
            <family val="2"/>
          </rPr>
          <t>Miranda Federico:</t>
        </r>
        <r>
          <rPr>
            <sz val="9"/>
            <color indexed="81"/>
            <rFont val="Tahoma"/>
            <family val="2"/>
          </rPr>
          <t xml:space="preserve">
Valor de relexión (solo pasa con valor "0")</t>
        </r>
      </text>
    </comment>
    <comment ref="I7" authorId="0" shapeId="0" xr:uid="{00000000-0006-0000-0300-000006000000}">
      <text>
        <r>
          <rPr>
            <b/>
            <sz val="9"/>
            <color indexed="81"/>
            <rFont val="Tahoma"/>
            <family val="2"/>
          </rPr>
          <t>Miranda Federico:</t>
        </r>
        <r>
          <rPr>
            <sz val="9"/>
            <color indexed="81"/>
            <rFont val="Tahoma"/>
            <family val="2"/>
          </rPr>
          <t xml:space="preserve">
Distancia hasta el empalme en sentido "Nodo A" hacia "Nodo B"</t>
        </r>
      </text>
    </comment>
    <comment ref="K7" authorId="0" shapeId="0" xr:uid="{00000000-0006-0000-0300-000007000000}">
      <text>
        <r>
          <rPr>
            <b/>
            <sz val="9"/>
            <color indexed="81"/>
            <rFont val="Tahoma"/>
            <family val="2"/>
          </rPr>
          <t>Miranda Federico:</t>
        </r>
        <r>
          <rPr>
            <sz val="9"/>
            <color indexed="81"/>
            <rFont val="Tahoma"/>
            <family val="2"/>
          </rPr>
          <t xml:space="preserve">
Valor de atenuación resultante de la medición en sentido "Nodo B" hacia "Nodo A" (bidireccional)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Miranda Federico</author>
  </authors>
  <commentList>
    <comment ref="E4" authorId="0" shapeId="0" xr:uid="{00000000-0006-0000-0400-000001000000}">
      <text>
        <r>
          <rPr>
            <b/>
            <sz val="9"/>
            <color indexed="81"/>
            <rFont val="Tahoma"/>
            <family val="2"/>
          </rPr>
          <t>Miranda Federico:</t>
        </r>
        <r>
          <rPr>
            <sz val="9"/>
            <color indexed="81"/>
            <rFont val="Tahoma"/>
            <family val="2"/>
          </rPr>
          <t xml:space="preserve">
Longitud total del enlace</t>
        </r>
      </text>
    </comment>
    <comment ref="D6" authorId="0" shapeId="0" xr:uid="{00000000-0006-0000-0400-000002000000}">
      <text>
        <r>
          <rPr>
            <b/>
            <sz val="9"/>
            <color indexed="81"/>
            <rFont val="Tahoma"/>
            <family val="2"/>
          </rPr>
          <t>Miranda Federico:</t>
        </r>
        <r>
          <rPr>
            <sz val="9"/>
            <color indexed="81"/>
            <rFont val="Tahoma"/>
            <family val="2"/>
          </rPr>
          <t xml:space="preserve">
completar con el tipo de servicio activo el la FO o si está vacante.</t>
        </r>
      </text>
    </comment>
    <comment ref="F6" authorId="0" shapeId="0" xr:uid="{00000000-0006-0000-0400-000003000000}">
      <text>
        <r>
          <rPr>
            <b/>
            <sz val="9"/>
            <color indexed="81"/>
            <rFont val="Tahoma"/>
            <family val="2"/>
          </rPr>
          <t>Miranda Federico:</t>
        </r>
        <r>
          <rPr>
            <sz val="9"/>
            <color indexed="81"/>
            <rFont val="Tahoma"/>
            <family val="2"/>
          </rPr>
          <t xml:space="preserve">
Longitud total resultante de la medición con OTDR</t>
        </r>
      </text>
    </comment>
    <comment ref="G7" authorId="0" shapeId="0" xr:uid="{00000000-0006-0000-0400-000004000000}">
      <text>
        <r>
          <rPr>
            <b/>
            <sz val="9"/>
            <color indexed="81"/>
            <rFont val="Tahoma"/>
            <family val="2"/>
          </rPr>
          <t>Miranda Federico:</t>
        </r>
        <r>
          <rPr>
            <sz val="9"/>
            <color indexed="81"/>
            <rFont val="Tahoma"/>
            <family val="2"/>
          </rPr>
          <t xml:space="preserve">
Valor de atenuacion del empalme realizado en la reparación.</t>
        </r>
      </text>
    </comment>
    <comment ref="H7" authorId="0" shapeId="0" xr:uid="{00000000-0006-0000-0400-000005000000}">
      <text>
        <r>
          <rPr>
            <b/>
            <sz val="9"/>
            <color indexed="81"/>
            <rFont val="Tahoma"/>
            <family val="2"/>
          </rPr>
          <t>Miranda Federico:</t>
        </r>
        <r>
          <rPr>
            <sz val="9"/>
            <color indexed="81"/>
            <rFont val="Tahoma"/>
            <family val="2"/>
          </rPr>
          <t xml:space="preserve">
Valor de relexión (solo pasa con valor "0")</t>
        </r>
      </text>
    </comment>
    <comment ref="I7" authorId="0" shapeId="0" xr:uid="{00000000-0006-0000-0400-000006000000}">
      <text>
        <r>
          <rPr>
            <b/>
            <sz val="9"/>
            <color indexed="81"/>
            <rFont val="Tahoma"/>
            <family val="2"/>
          </rPr>
          <t>Miranda Federico:</t>
        </r>
        <r>
          <rPr>
            <sz val="9"/>
            <color indexed="81"/>
            <rFont val="Tahoma"/>
            <family val="2"/>
          </rPr>
          <t xml:space="preserve">
Distancia hasta el empalme en sentido "Nodo A" hacia "Nodo B"</t>
        </r>
      </text>
    </comment>
    <comment ref="K7" authorId="0" shapeId="0" xr:uid="{00000000-0006-0000-0400-000007000000}">
      <text>
        <r>
          <rPr>
            <b/>
            <sz val="9"/>
            <color indexed="81"/>
            <rFont val="Tahoma"/>
            <family val="2"/>
          </rPr>
          <t>Miranda Federico:</t>
        </r>
        <r>
          <rPr>
            <sz val="9"/>
            <color indexed="81"/>
            <rFont val="Tahoma"/>
            <family val="2"/>
          </rPr>
          <t xml:space="preserve">
Valor de atenuación resultante de la medición en sentido "Nodo B" hacia "Nodo A" (bidireccional)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Ing. Filippi Marcelo</author>
    <author>Miranda Federico</author>
  </authors>
  <commentList>
    <comment ref="E2" authorId="0" shapeId="0" xr:uid="{00000000-0006-0000-0500-000001000000}">
      <text>
        <r>
          <rPr>
            <b/>
            <sz val="9"/>
            <color indexed="81"/>
            <rFont val="Tahoma"/>
            <family val="2"/>
          </rPr>
          <t>ODF GABINETE</t>
        </r>
      </text>
    </comment>
    <comment ref="E3" authorId="0" shapeId="0" xr:uid="{00000000-0006-0000-0500-000002000000}">
      <text>
        <r>
          <rPr>
            <b/>
            <sz val="9"/>
            <color indexed="81"/>
            <rFont val="Tahoma"/>
            <family val="2"/>
          </rPr>
          <t>ODF GABINETE</t>
        </r>
        <r>
          <rPr>
            <sz val="9"/>
            <color indexed="81"/>
            <rFont val="Tahoma"/>
            <family val="2"/>
          </rPr>
          <t xml:space="preserve">
</t>
        </r>
      </text>
    </comment>
    <comment ref="E4" authorId="1" shapeId="0" xr:uid="{00000000-0006-0000-0500-000003000000}">
      <text>
        <r>
          <rPr>
            <b/>
            <sz val="9"/>
            <color indexed="81"/>
            <rFont val="Tahoma"/>
            <family val="2"/>
          </rPr>
          <t>Miranda Federico:</t>
        </r>
        <r>
          <rPr>
            <sz val="9"/>
            <color indexed="81"/>
            <rFont val="Tahoma"/>
            <family val="2"/>
          </rPr>
          <t xml:space="preserve">
Longitud total del enlace</t>
        </r>
      </text>
    </comment>
    <comment ref="D6" authorId="1" shapeId="0" xr:uid="{00000000-0006-0000-0500-000004000000}">
      <text>
        <r>
          <rPr>
            <b/>
            <sz val="9"/>
            <color indexed="81"/>
            <rFont val="Tahoma"/>
            <family val="2"/>
          </rPr>
          <t>Miranda Federico:</t>
        </r>
        <r>
          <rPr>
            <sz val="9"/>
            <color indexed="81"/>
            <rFont val="Tahoma"/>
            <family val="2"/>
          </rPr>
          <t xml:space="preserve">
completar con el tipo de servicio activo el la FO o si está vacante.</t>
        </r>
      </text>
    </comment>
    <comment ref="F6" authorId="1" shapeId="0" xr:uid="{00000000-0006-0000-0500-000005000000}">
      <text>
        <r>
          <rPr>
            <b/>
            <sz val="9"/>
            <color indexed="81"/>
            <rFont val="Tahoma"/>
            <family val="2"/>
          </rPr>
          <t>Miranda Federico:</t>
        </r>
        <r>
          <rPr>
            <sz val="9"/>
            <color indexed="81"/>
            <rFont val="Tahoma"/>
            <family val="2"/>
          </rPr>
          <t xml:space="preserve">
Longitud total resultante de la medición con OTDR</t>
        </r>
      </text>
    </comment>
    <comment ref="G7" authorId="1" shapeId="0" xr:uid="{00000000-0006-0000-0500-000006000000}">
      <text>
        <r>
          <rPr>
            <b/>
            <sz val="9"/>
            <color indexed="81"/>
            <rFont val="Tahoma"/>
            <family val="2"/>
          </rPr>
          <t>Miranda Federico:</t>
        </r>
        <r>
          <rPr>
            <sz val="9"/>
            <color indexed="81"/>
            <rFont val="Tahoma"/>
            <family val="2"/>
          </rPr>
          <t xml:space="preserve">
Valor de atenuacion del empalme realizado en la reparación.</t>
        </r>
      </text>
    </comment>
    <comment ref="H7" authorId="1" shapeId="0" xr:uid="{00000000-0006-0000-0500-000007000000}">
      <text>
        <r>
          <rPr>
            <b/>
            <sz val="9"/>
            <color indexed="81"/>
            <rFont val="Tahoma"/>
            <family val="2"/>
          </rPr>
          <t>Miranda Federico:</t>
        </r>
        <r>
          <rPr>
            <sz val="9"/>
            <color indexed="81"/>
            <rFont val="Tahoma"/>
            <family val="2"/>
          </rPr>
          <t xml:space="preserve">
Valor de relexión (solo pasa con valor "0")</t>
        </r>
      </text>
    </comment>
    <comment ref="I7" authorId="1" shapeId="0" xr:uid="{00000000-0006-0000-0500-000008000000}">
      <text>
        <r>
          <rPr>
            <b/>
            <sz val="9"/>
            <color indexed="81"/>
            <rFont val="Tahoma"/>
            <family val="2"/>
          </rPr>
          <t>Miranda Federico:</t>
        </r>
        <r>
          <rPr>
            <sz val="9"/>
            <color indexed="81"/>
            <rFont val="Tahoma"/>
            <family val="2"/>
          </rPr>
          <t xml:space="preserve">
Distancia hasta el empalme en sentido "Nodo A" hacia "Nodo B"</t>
        </r>
      </text>
    </comment>
    <comment ref="K7" authorId="1" shapeId="0" xr:uid="{00000000-0006-0000-0500-000009000000}">
      <text>
        <r>
          <rPr>
            <b/>
            <sz val="9"/>
            <color indexed="81"/>
            <rFont val="Tahoma"/>
            <family val="2"/>
          </rPr>
          <t>Miranda Federico:</t>
        </r>
        <r>
          <rPr>
            <sz val="9"/>
            <color indexed="81"/>
            <rFont val="Tahoma"/>
            <family val="2"/>
          </rPr>
          <t xml:space="preserve">
Valor de atenuación resultante de la medición en sentido "Nodo B" hacia "Nodo A" (bidireccional)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Miranda Federico</author>
  </authors>
  <commentList>
    <comment ref="E4" authorId="0" shapeId="0" xr:uid="{00000000-0006-0000-0600-000001000000}">
      <text>
        <r>
          <rPr>
            <b/>
            <sz val="9"/>
            <color indexed="81"/>
            <rFont val="Tahoma"/>
            <family val="2"/>
          </rPr>
          <t>Miranda Federico:</t>
        </r>
        <r>
          <rPr>
            <sz val="9"/>
            <color indexed="81"/>
            <rFont val="Tahoma"/>
            <family val="2"/>
          </rPr>
          <t xml:space="preserve">
Longitud total del enlace</t>
        </r>
      </text>
    </comment>
    <comment ref="D6" authorId="0" shapeId="0" xr:uid="{00000000-0006-0000-0600-000002000000}">
      <text>
        <r>
          <rPr>
            <b/>
            <sz val="9"/>
            <color indexed="81"/>
            <rFont val="Tahoma"/>
            <family val="2"/>
          </rPr>
          <t>Miranda Federico:</t>
        </r>
        <r>
          <rPr>
            <sz val="9"/>
            <color indexed="81"/>
            <rFont val="Tahoma"/>
            <family val="2"/>
          </rPr>
          <t xml:space="preserve">
completar con el tipo de servicio activo el la FO o si está vacante.</t>
        </r>
      </text>
    </comment>
    <comment ref="F6" authorId="0" shapeId="0" xr:uid="{00000000-0006-0000-0600-000003000000}">
      <text>
        <r>
          <rPr>
            <b/>
            <sz val="9"/>
            <color indexed="81"/>
            <rFont val="Tahoma"/>
            <family val="2"/>
          </rPr>
          <t>Miranda Federico:</t>
        </r>
        <r>
          <rPr>
            <sz val="9"/>
            <color indexed="81"/>
            <rFont val="Tahoma"/>
            <family val="2"/>
          </rPr>
          <t xml:space="preserve">
Longitud total resultante de la medición con OTDR</t>
        </r>
      </text>
    </comment>
    <comment ref="G7" authorId="0" shapeId="0" xr:uid="{00000000-0006-0000-0600-000004000000}">
      <text>
        <r>
          <rPr>
            <b/>
            <sz val="9"/>
            <color indexed="81"/>
            <rFont val="Tahoma"/>
            <family val="2"/>
          </rPr>
          <t>Miranda Federico:</t>
        </r>
        <r>
          <rPr>
            <sz val="9"/>
            <color indexed="81"/>
            <rFont val="Tahoma"/>
            <family val="2"/>
          </rPr>
          <t xml:space="preserve">
Valor de atenuacion del empalme realizado en la reparación.</t>
        </r>
      </text>
    </comment>
    <comment ref="H7" authorId="0" shapeId="0" xr:uid="{00000000-0006-0000-0600-000005000000}">
      <text>
        <r>
          <rPr>
            <b/>
            <sz val="9"/>
            <color indexed="81"/>
            <rFont val="Tahoma"/>
            <family val="2"/>
          </rPr>
          <t>Miranda Federico:</t>
        </r>
        <r>
          <rPr>
            <sz val="9"/>
            <color indexed="81"/>
            <rFont val="Tahoma"/>
            <family val="2"/>
          </rPr>
          <t xml:space="preserve">
Valor de relexión (solo pasa con valor "0")</t>
        </r>
      </text>
    </comment>
    <comment ref="I7" authorId="0" shapeId="0" xr:uid="{00000000-0006-0000-0600-000006000000}">
      <text>
        <r>
          <rPr>
            <b/>
            <sz val="9"/>
            <color indexed="81"/>
            <rFont val="Tahoma"/>
            <family val="2"/>
          </rPr>
          <t>Miranda Federico:</t>
        </r>
        <r>
          <rPr>
            <sz val="9"/>
            <color indexed="81"/>
            <rFont val="Tahoma"/>
            <family val="2"/>
          </rPr>
          <t xml:space="preserve">
Distancia hasta el empalme en sentido "Nodo A" hacia "Nodo B"</t>
        </r>
      </text>
    </comment>
    <comment ref="K7" authorId="0" shapeId="0" xr:uid="{00000000-0006-0000-0600-000007000000}">
      <text>
        <r>
          <rPr>
            <b/>
            <sz val="9"/>
            <color indexed="81"/>
            <rFont val="Tahoma"/>
            <family val="2"/>
          </rPr>
          <t>Miranda Federico:</t>
        </r>
        <r>
          <rPr>
            <sz val="9"/>
            <color indexed="81"/>
            <rFont val="Tahoma"/>
            <family val="2"/>
          </rPr>
          <t xml:space="preserve">
Valor de atenuación resultante de la medición en sentido "Nodo B" hacia "Nodo A" (bidireccional)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Miranda Federico</author>
  </authors>
  <commentList>
    <comment ref="C14" authorId="0" shapeId="0" xr:uid="{00000000-0006-0000-0700-000001000000}">
      <text>
        <r>
          <rPr>
            <b/>
            <sz val="9"/>
            <color indexed="81"/>
            <rFont val="Tahoma"/>
            <family val="2"/>
          </rPr>
          <t>Miranda Federico:</t>
        </r>
        <r>
          <rPr>
            <sz val="9"/>
            <color indexed="81"/>
            <rFont val="Tahoma"/>
            <family val="2"/>
          </rPr>
          <t xml:space="preserve">
Nodo donde se encuentra conectado.</t>
        </r>
      </text>
    </comment>
    <comment ref="C16" authorId="0" shapeId="0" xr:uid="{00000000-0006-0000-0700-000002000000}">
      <text>
        <r>
          <rPr>
            <b/>
            <sz val="9"/>
            <color indexed="81"/>
            <rFont val="Tahoma"/>
            <family val="2"/>
          </rPr>
          <t>Miranda Federico:</t>
        </r>
        <r>
          <rPr>
            <sz val="9"/>
            <color indexed="81"/>
            <rFont val="Tahoma"/>
            <family val="2"/>
          </rPr>
          <t xml:space="preserve">
Nodo donde se encuentra instalada:</t>
        </r>
      </text>
    </comment>
  </commentList>
</comments>
</file>

<file path=xl/sharedStrings.xml><?xml version="1.0" encoding="utf-8"?>
<sst xmlns="http://schemas.openxmlformats.org/spreadsheetml/2006/main" count="404" uniqueCount="133">
  <si>
    <t>Estado</t>
  </si>
  <si>
    <t>Nodo A:</t>
  </si>
  <si>
    <t>Nodo B:</t>
  </si>
  <si>
    <t>OTDR (Modelo y  Marca)</t>
  </si>
  <si>
    <t>Nro Serie OTDR:</t>
  </si>
  <si>
    <t>Atenuacion promedio ≤0,100 (db)</t>
  </si>
  <si>
    <t>FO #</t>
  </si>
  <si>
    <t>MPLS</t>
  </si>
  <si>
    <t>DWDM</t>
  </si>
  <si>
    <t>RTU</t>
  </si>
  <si>
    <t>Promediar con B-A evento a dist (m):</t>
  </si>
  <si>
    <t>Fecha medición:</t>
  </si>
  <si>
    <t>Empresa contratista:</t>
  </si>
  <si>
    <t>O.T. N°:</t>
  </si>
  <si>
    <t>Región:</t>
  </si>
  <si>
    <t>Enlace:</t>
  </si>
  <si>
    <t>Instrumental Utilizado</t>
  </si>
  <si>
    <t>MEDICIÓN REPARACIÓN DEFINITIVA</t>
  </si>
  <si>
    <t>Responsable ARSAT:</t>
  </si>
  <si>
    <t>Georef. Reparacion definitiva.</t>
  </si>
  <si>
    <t>Cámara adyancente Sur u Oeste</t>
  </si>
  <si>
    <t>Cámara adyancente Norte o Este</t>
  </si>
  <si>
    <t>Valor atenuacion empalme</t>
  </si>
  <si>
    <t>SERV</t>
  </si>
  <si>
    <t>Buffer</t>
  </si>
  <si>
    <t>Azul</t>
  </si>
  <si>
    <t>Verde</t>
  </si>
  <si>
    <t>Marron</t>
  </si>
  <si>
    <t>Valor pérdida por inserción      B-A (dB)</t>
  </si>
  <si>
    <t>Vacante</t>
  </si>
  <si>
    <t>valor final</t>
  </si>
  <si>
    <t xml:space="preserve">Valor pérdida por retorno (Ref)                                 (-dB) </t>
  </si>
  <si>
    <t>Responsable Emp. Contratista:</t>
  </si>
  <si>
    <t>I.O.R</t>
  </si>
  <si>
    <t>Configuración de la medición</t>
  </si>
  <si>
    <t>Ancho de pulso</t>
  </si>
  <si>
    <t>Tiempo de medición</t>
  </si>
  <si>
    <t>Completar</t>
  </si>
  <si>
    <t xml:space="preserve">Medicion de certificación de empalmes FO1-12 </t>
  </si>
  <si>
    <t xml:space="preserve">Medicion de certificación de empalmes FO13-24 </t>
  </si>
  <si>
    <t>Servicio</t>
  </si>
  <si>
    <t>valor dBm previo</t>
  </si>
  <si>
    <t>valor dBm final</t>
  </si>
  <si>
    <t>Fecha</t>
  </si>
  <si>
    <t>Hora</t>
  </si>
  <si>
    <t>Operador de NOC</t>
  </si>
  <si>
    <t>Long óptica (km):</t>
  </si>
  <si>
    <t>Long. Total (km)</t>
  </si>
  <si>
    <t>Distancia A-B                             (km)</t>
  </si>
  <si>
    <t>no completar</t>
  </si>
  <si>
    <r>
      <t>Nomenclatura cámara nueva</t>
    </r>
    <r>
      <rPr>
        <sz val="10"/>
        <color theme="1"/>
        <rFont val="Arial"/>
        <family val="2"/>
      </rPr>
      <t xml:space="preserve"> (*1)</t>
    </r>
  </si>
  <si>
    <r>
      <t>(*1):                 Se asignará a la nueva cámara, el numero de la anterior con el agregado "</t>
    </r>
    <r>
      <rPr>
        <b/>
        <sz val="10"/>
        <color theme="1"/>
        <rFont val="Arial"/>
        <family val="2"/>
      </rPr>
      <t>.1</t>
    </r>
    <r>
      <rPr>
        <sz val="10"/>
        <color theme="1"/>
        <rFont val="Arial"/>
        <family val="2"/>
      </rPr>
      <t>"</t>
    </r>
  </si>
  <si>
    <r>
      <rPr>
        <b/>
        <sz val="10"/>
        <color theme="1"/>
        <rFont val="Arial"/>
        <family val="2"/>
      </rPr>
      <t>Nota:</t>
    </r>
    <r>
      <rPr>
        <sz val="10"/>
        <color theme="1"/>
        <rFont val="Arial"/>
        <family val="2"/>
      </rPr>
      <t xml:space="preserve"> Verificar antes de la intervención (NOC REFEFO), los valores de enlace previos al corte programado, los mismos deberán ser cargados en la hoja correspondiente en cada uno de los servicios afectados, junto a la asignacion de las FO en el cable.</t>
    </r>
  </si>
  <si>
    <t>@1310nm</t>
  </si>
  <si>
    <t>@1550nm</t>
  </si>
  <si>
    <t>10ns</t>
  </si>
  <si>
    <t>500m</t>
  </si>
  <si>
    <t>1km</t>
  </si>
  <si>
    <t>2km</t>
  </si>
  <si>
    <t>5km</t>
  </si>
  <si>
    <t>10km</t>
  </si>
  <si>
    <t>20km</t>
  </si>
  <si>
    <t>30ns</t>
  </si>
  <si>
    <t>40km</t>
  </si>
  <si>
    <t>100ns</t>
  </si>
  <si>
    <t>80km</t>
  </si>
  <si>
    <t>300ns</t>
  </si>
  <si>
    <t>160km</t>
  </si>
  <si>
    <t>20us</t>
  </si>
  <si>
    <t>320km</t>
  </si>
  <si>
    <t>400km</t>
  </si>
  <si>
    <t>2ns</t>
  </si>
  <si>
    <t>1us</t>
  </si>
  <si>
    <t>3us</t>
  </si>
  <si>
    <t>60 a 70</t>
  </si>
  <si>
    <t>70 a 80</t>
  </si>
  <si>
    <t>λ</t>
  </si>
  <si>
    <t>@1310 nm</t>
  </si>
  <si>
    <t>@1550 nm</t>
  </si>
  <si>
    <t>valor</t>
  </si>
  <si>
    <t>Pulso</t>
  </si>
  <si>
    <t>ancho</t>
  </si>
  <si>
    <t>rango</t>
  </si>
  <si>
    <t>30 sec</t>
  </si>
  <si>
    <t>45 sec</t>
  </si>
  <si>
    <t>distancia a medir (km)</t>
  </si>
  <si>
    <t>Tiempo de adquisición</t>
  </si>
  <si>
    <t>0 a 0,3</t>
  </si>
  <si>
    <t>0,3 a 0,7</t>
  </si>
  <si>
    <t>0,7 a 1,4</t>
  </si>
  <si>
    <t>1,4 a 3</t>
  </si>
  <si>
    <t>3 a 7</t>
  </si>
  <si>
    <t>7 a 12</t>
  </si>
  <si>
    <t>12 a 25</t>
  </si>
  <si>
    <t>25 a 50</t>
  </si>
  <si>
    <t>50 a 60</t>
  </si>
  <si>
    <t>80 a 100</t>
  </si>
  <si>
    <t>100 a 160</t>
  </si>
  <si>
    <t>160 a 250</t>
  </si>
  <si>
    <t>Indice de refracción (IOR)</t>
  </si>
  <si>
    <t>Umbral fin de fibra</t>
  </si>
  <si>
    <t>Coeficiente de retroesparcimiento</t>
  </si>
  <si>
    <t xml:space="preserve">DAMIAN BARITE </t>
  </si>
  <si>
    <t xml:space="preserve">  21:00:00</t>
  </si>
  <si>
    <t xml:space="preserve">Medicion de certificación de empalmes FO25-28 </t>
  </si>
  <si>
    <t xml:space="preserve">Medicion de certificación de empalmes FO29-36 </t>
  </si>
  <si>
    <t>Tolerancia FO cortada</t>
  </si>
  <si>
    <t>Tolerancia Revisar conector inicial</t>
  </si>
  <si>
    <t>Rango</t>
  </si>
  <si>
    <t>Distancia óptica al empalme sentido A-B</t>
  </si>
  <si>
    <t>Configurar el rango de medición al doble de la longitud del tramo a certificar o configuración mas próxima.</t>
  </si>
  <si>
    <t>Long. Total</t>
  </si>
  <si>
    <t>tolerancia m.</t>
  </si>
  <si>
    <t>tolerancia %</t>
  </si>
  <si>
    <t>Valor pérdida por inserción(At.)           A-B (dB)</t>
  </si>
  <si>
    <r>
      <rPr>
        <b/>
        <sz val="8"/>
        <color theme="1"/>
        <rFont val="Calibri"/>
        <family val="2"/>
        <scheme val="minor"/>
      </rPr>
      <t xml:space="preserve">Valores de aceptación máximos. </t>
    </r>
    <r>
      <rPr>
        <sz val="8"/>
        <color theme="1"/>
        <rFont val="Calibri"/>
        <family val="2"/>
        <scheme val="minor"/>
      </rPr>
      <t xml:space="preserve">                                                                                                                              Pérdida por inserción  por empalme sentido unidireccional: </t>
    </r>
    <r>
      <rPr>
        <b/>
        <sz val="8"/>
        <color theme="1"/>
        <rFont val="Calibri"/>
        <family val="2"/>
        <scheme val="minor"/>
      </rPr>
      <t>0,15dB</t>
    </r>
    <r>
      <rPr>
        <sz val="8"/>
        <color theme="1"/>
        <rFont val="Calibri"/>
        <family val="2"/>
        <scheme val="minor"/>
      </rPr>
      <t>.                                                                   Pérdida por inserción  por empalme promedio:</t>
    </r>
    <r>
      <rPr>
        <b/>
        <sz val="8"/>
        <color theme="1"/>
        <rFont val="Calibri"/>
        <family val="2"/>
        <scheme val="minor"/>
      </rPr>
      <t xml:space="preserve"> 0,10dB </t>
    </r>
    <r>
      <rPr>
        <sz val="8"/>
        <color theme="1"/>
        <rFont val="Calibri"/>
        <family val="2"/>
        <scheme val="minor"/>
      </rPr>
      <t xml:space="preserve">                                                                                                                   Valor de perdida por retorno óptico: </t>
    </r>
    <r>
      <rPr>
        <b/>
        <sz val="8"/>
        <color theme="1"/>
        <rFont val="Calibri"/>
        <family val="2"/>
        <scheme val="minor"/>
      </rPr>
      <t xml:space="preserve">0dB                                                                                                                                    </t>
    </r>
    <r>
      <rPr>
        <sz val="8"/>
        <color theme="1"/>
        <rFont val="Calibri"/>
        <family val="2"/>
        <scheme val="minor"/>
      </rPr>
      <t xml:space="preserve">FO con servicios: </t>
    </r>
    <r>
      <rPr>
        <b/>
        <sz val="8"/>
        <color theme="1"/>
        <rFont val="Calibri"/>
        <family val="2"/>
        <scheme val="minor"/>
      </rPr>
      <t>verificar valores en dBm con NOC REFEFO.</t>
    </r>
  </si>
  <si>
    <t xml:space="preserve">Medicion de certificación de empalmes FO36-48 </t>
  </si>
  <si>
    <t>Naranja</t>
  </si>
  <si>
    <t>Servicios activos</t>
  </si>
  <si>
    <t>Long. Previa</t>
  </si>
  <si>
    <t>Long. Final</t>
  </si>
  <si>
    <t>Mendoza</t>
  </si>
  <si>
    <t>DWDM Rx Nodo:</t>
  </si>
  <si>
    <t>MPLS Rx Nodo:</t>
  </si>
  <si>
    <t>SERV Rx Nodo:</t>
  </si>
  <si>
    <t>FO Nodo:</t>
  </si>
  <si>
    <t>Ugarteche</t>
  </si>
  <si>
    <t>Servicios</t>
  </si>
  <si>
    <t>6 dB</t>
  </si>
  <si>
    <r>
      <rPr>
        <b/>
        <sz val="10"/>
        <color theme="1"/>
        <rFont val="Arial"/>
        <family val="2"/>
      </rPr>
      <t>SGM</t>
    </r>
    <r>
      <rPr>
        <sz val="10"/>
        <color theme="1"/>
        <rFont val="Arial"/>
        <family val="2"/>
      </rPr>
      <t xml:space="preserve"> Podrá medir con equipos propios para verificar los valores reflejados en la</t>
    </r>
  </si>
  <si>
    <t>planilla</t>
  </si>
  <si>
    <t xml:space="preserve">10us /3us </t>
  </si>
  <si>
    <t xml:space="preserve">20us /10us /3us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</si>
</sst>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
    <numFmt numFmtId="166" formatCode="dd/mm/yyyy;@"/>
    <numFmt numFmtId="167" formatCode="&quot;$&quot;\ #,##0;[Red]&quot;$&quot;\ #,##0"/>
    <numFmt numFmtId="168" formatCode="0.000;[Red]0.000"/>
  </numFmts>
  <fonts count="30" x14ac:knownFonts="1">
    <font>
      <sz val="11"/>
      <color theme="1"/>
      <name val="Calibri"/>
      <family val="2"/>
      <scheme val="minor"/>
    </font>
    <font>
      <b/>
      <sz val="11"/>
      <color theme="0"/>
      <name val="Calibri"/>
      <family val="2"/>
      <scheme val="minor"/>
    </font>
    <font>
      <b/>
      <sz val="11"/>
      <color theme="1"/>
      <name val="Calibri"/>
      <family val="2"/>
      <scheme val="minor"/>
    </font>
    <font>
      <b/>
      <sz val="11"/>
      <color theme="1"/>
      <name val="Arial"/>
      <family val="2"/>
    </font>
    <font>
      <b/>
      <sz val="8"/>
      <color theme="1"/>
      <name val="Calibri"/>
      <family val="2"/>
      <scheme val="minor"/>
    </font>
    <font>
      <b/>
      <sz val="14"/>
      <color theme="1"/>
      <name val="Calibri"/>
      <family val="2"/>
      <scheme val="minor"/>
    </font>
    <font>
      <sz val="11"/>
      <color theme="1"/>
      <name val="Arial"/>
      <family val="2"/>
    </font>
    <font>
      <b/>
      <sz val="11"/>
      <name val="Arial"/>
      <family val="2"/>
    </font>
    <font>
      <sz val="11"/>
      <name val="Arial"/>
      <family val="2"/>
    </font>
    <font>
      <sz val="9"/>
      <color theme="1"/>
      <name val="Calibri"/>
      <family val="2"/>
      <scheme val="minor"/>
    </font>
    <font>
      <sz val="11"/>
      <color theme="0"/>
      <name val="Calibri"/>
      <family val="2"/>
      <scheme val="minor"/>
    </font>
    <font>
      <u/>
      <sz val="10"/>
      <color theme="1"/>
      <name val="Arial"/>
      <family val="2"/>
    </font>
    <font>
      <b/>
      <sz val="10"/>
      <color theme="1"/>
      <name val="Arial"/>
      <family val="2"/>
    </font>
    <font>
      <b/>
      <u/>
      <sz val="10"/>
      <color theme="1"/>
      <name val="Arial"/>
      <family val="2"/>
    </font>
    <font>
      <sz val="11"/>
      <color theme="0"/>
      <name val="Arial"/>
      <family val="2"/>
    </font>
    <font>
      <i/>
      <sz val="11"/>
      <color theme="1"/>
      <name val="Arial"/>
      <family val="2"/>
    </font>
    <font>
      <b/>
      <sz val="8"/>
      <name val="Calibri"/>
      <family val="2"/>
      <scheme val="minor"/>
    </font>
    <font>
      <sz val="7"/>
      <color theme="1"/>
      <name val="Calibri"/>
      <family val="2"/>
      <scheme val="minor"/>
    </font>
    <font>
      <sz val="7"/>
      <name val="Calibri"/>
      <family val="2"/>
      <scheme val="minor"/>
    </font>
    <font>
      <sz val="8"/>
      <color theme="1"/>
      <name val="Calibri"/>
      <family val="2"/>
      <scheme val="minor"/>
    </font>
    <font>
      <i/>
      <sz val="9"/>
      <color theme="1"/>
      <name val="Arial"/>
      <family val="2"/>
    </font>
    <font>
      <b/>
      <u/>
      <sz val="7"/>
      <color theme="1"/>
      <name val="Calibri"/>
      <family val="2"/>
      <scheme val="minor"/>
    </font>
    <font>
      <sz val="10"/>
      <color theme="1"/>
      <name val="Arial"/>
      <family val="2"/>
    </font>
    <font>
      <b/>
      <u/>
      <sz val="14"/>
      <color theme="1"/>
      <name val="Calibri"/>
      <family val="2"/>
      <scheme val="minor"/>
    </font>
    <font>
      <b/>
      <sz val="14"/>
      <color theme="1"/>
      <name val="Arial"/>
      <family val="2"/>
    </font>
    <font>
      <sz val="9"/>
      <color indexed="81"/>
      <name val="Tahoma"/>
      <family val="2"/>
    </font>
    <font>
      <b/>
      <sz val="9"/>
      <color indexed="81"/>
      <name val="Tahoma"/>
      <family val="2"/>
    </font>
    <font>
      <u/>
      <sz val="11"/>
      <color theme="1"/>
      <name val="Calibri"/>
      <family val="2"/>
      <scheme val="minor"/>
    </font>
    <font>
      <sz val="7"/>
      <name val="Arial"/>
      <family val="2"/>
    </font>
    <font>
      <b/>
      <sz val="12"/>
      <color theme="1"/>
      <name val="Calibri"/>
      <family val="2"/>
      <scheme val="minor"/>
    </font>
  </fonts>
  <fills count="17">
    <fill>
      <patternFill patternType="none"/>
    </fill>
    <fill>
      <patternFill patternType="gray125"/>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rgb="FF7030A0"/>
        <bgColor indexed="64"/>
      </patternFill>
    </fill>
    <fill>
      <patternFill patternType="solid">
        <fgColor rgb="FFFFFF00"/>
        <bgColor indexed="64"/>
      </patternFill>
    </fill>
    <fill>
      <patternFill patternType="solid">
        <fgColor rgb="FF79C6FF"/>
        <bgColor indexed="64"/>
      </patternFill>
    </fill>
    <fill>
      <patternFill patternType="solid">
        <fgColor rgb="FF0070C0"/>
        <bgColor indexed="64"/>
      </patternFill>
    </fill>
    <fill>
      <patternFill patternType="solid">
        <fgColor theme="0" tint="-0.249977111117893"/>
        <bgColor indexed="64"/>
      </patternFill>
    </fill>
    <fill>
      <patternFill patternType="solid">
        <fgColor theme="1"/>
        <bgColor indexed="64"/>
      </patternFill>
    </fill>
    <fill>
      <patternFill patternType="solid">
        <fgColor rgb="FFFF3399"/>
        <bgColor indexed="64"/>
      </patternFill>
    </fill>
    <fill>
      <patternFill patternType="solid">
        <fgColor theme="0" tint="-4.9989318521683403E-2"/>
        <bgColor indexed="64"/>
      </patternFill>
    </fill>
    <fill>
      <patternFill patternType="solid">
        <fgColor theme="9" tint="-0.49998474074526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ck">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style="thin">
        <color indexed="64"/>
      </left>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style="thick">
        <color indexed="64"/>
      </bottom>
      <diagonal/>
    </border>
    <border>
      <left/>
      <right style="thick">
        <color indexed="64"/>
      </right>
      <top/>
      <bottom style="thin">
        <color indexed="64"/>
      </bottom>
      <diagonal/>
    </border>
    <border>
      <left/>
      <right style="thin">
        <color indexed="64"/>
      </right>
      <top/>
      <bottom style="thick">
        <color indexed="64"/>
      </bottom>
      <diagonal/>
    </border>
    <border>
      <left style="thick">
        <color indexed="64"/>
      </left>
      <right/>
      <top/>
      <bottom style="thin">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medium">
        <color indexed="64"/>
      </right>
      <top/>
      <bottom style="thick">
        <color indexed="64"/>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3">
    <xf numFmtId="0" fontId="0" fillId="0" borderId="0" xfId="0"/>
    <xf numFmtId="0" fontId="0" fillId="0" borderId="0" xfId="0" applyAlignment="1">
      <alignment vertical="center"/>
    </xf>
    <xf numFmtId="0" fontId="0" fillId="0" borderId="0" xfId="0" applyNumberFormat="1"/>
    <xf numFmtId="0" fontId="4" fillId="3" borderId="1" xfId="0" applyFont="1" applyFill="1" applyBorder="1" applyAlignment="1">
      <alignment horizontal="center" vertical="center" wrapText="1"/>
    </xf>
    <xf numFmtId="0" fontId="0" fillId="0" borderId="0" xfId="0" applyBorder="1"/>
    <xf numFmtId="0" fontId="4" fillId="3" borderId="8" xfId="0" applyFont="1" applyFill="1" applyBorder="1" applyAlignment="1">
      <alignment horizontal="center" vertical="center" wrapText="1"/>
    </xf>
    <xf numFmtId="0" fontId="0" fillId="0" borderId="11" xfId="0" applyBorder="1"/>
    <xf numFmtId="0" fontId="0" fillId="0" borderId="0" xfId="0" applyBorder="1" applyAlignment="1"/>
    <xf numFmtId="0" fontId="0" fillId="0" borderId="0" xfId="0" applyProtection="1">
      <protection hidden="1"/>
    </xf>
    <xf numFmtId="0" fontId="4" fillId="0" borderId="0" xfId="0" applyFont="1" applyFill="1" applyBorder="1" applyAlignment="1" applyProtection="1">
      <alignment horizontal="center"/>
      <protection hidden="1"/>
    </xf>
    <xf numFmtId="0" fontId="0" fillId="0" borderId="0" xfId="0" applyNumberFormat="1" applyProtection="1">
      <protection hidden="1"/>
    </xf>
    <xf numFmtId="2" fontId="0" fillId="0" borderId="0" xfId="0" applyNumberFormat="1" applyProtection="1">
      <protection hidden="1"/>
    </xf>
    <xf numFmtId="0" fontId="4" fillId="4" borderId="1"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2" xfId="0" applyFont="1" applyFill="1" applyBorder="1" applyAlignment="1">
      <alignment horizontal="center" vertical="center" wrapText="1"/>
    </xf>
    <xf numFmtId="165" fontId="6" fillId="4" borderId="1" xfId="0" applyNumberFormat="1" applyFont="1" applyFill="1" applyBorder="1" applyAlignment="1" applyProtection="1">
      <alignment horizontal="center"/>
      <protection locked="0"/>
    </xf>
    <xf numFmtId="165" fontId="6" fillId="4" borderId="6" xfId="0" applyNumberFormat="1" applyFont="1" applyFill="1" applyBorder="1" applyAlignment="1" applyProtection="1">
      <alignment horizontal="center"/>
      <protection locked="0"/>
    </xf>
    <xf numFmtId="0" fontId="21" fillId="3" borderId="21"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6" xfId="0" applyFont="1" applyFill="1" applyBorder="1" applyAlignment="1">
      <alignment horizontal="center" vertical="center" wrapText="1"/>
    </xf>
    <xf numFmtId="164" fontId="6" fillId="4" borderId="22" xfId="0" applyNumberFormat="1" applyFont="1" applyFill="1" applyBorder="1" applyAlignment="1" applyProtection="1">
      <alignment horizontal="center"/>
      <protection locked="0"/>
    </xf>
    <xf numFmtId="164" fontId="6" fillId="4" borderId="25" xfId="0" applyNumberFormat="1" applyFont="1" applyFill="1" applyBorder="1" applyAlignment="1" applyProtection="1">
      <alignment horizontal="center"/>
      <protection locked="0"/>
    </xf>
    <xf numFmtId="164" fontId="6" fillId="4" borderId="24" xfId="0" applyNumberFormat="1" applyFont="1" applyFill="1" applyBorder="1" applyAlignment="1" applyProtection="1">
      <alignment horizontal="center"/>
      <protection locked="0"/>
    </xf>
    <xf numFmtId="0" fontId="1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0" fillId="0" borderId="29" xfId="0" applyBorder="1"/>
    <xf numFmtId="0" fontId="0" fillId="0" borderId="11" xfId="0" applyBorder="1" applyAlignment="1">
      <alignment vertical="center"/>
    </xf>
    <xf numFmtId="0" fontId="17" fillId="4" borderId="8" xfId="0" applyFont="1" applyFill="1" applyBorder="1" applyAlignment="1">
      <alignment horizontal="center" vertical="center"/>
    </xf>
    <xf numFmtId="0" fontId="6" fillId="11" borderId="18" xfId="0" applyFont="1" applyFill="1" applyBorder="1" applyAlignment="1">
      <alignment horizontal="center"/>
    </xf>
    <xf numFmtId="0" fontId="6" fillId="7" borderId="26" xfId="0" applyFont="1" applyFill="1" applyBorder="1" applyAlignment="1">
      <alignment horizontal="center"/>
    </xf>
    <xf numFmtId="0" fontId="6" fillId="6" borderId="26" xfId="0" applyFont="1" applyFill="1" applyBorder="1" applyAlignment="1">
      <alignment horizontal="center"/>
    </xf>
    <xf numFmtId="0" fontId="6" fillId="12" borderId="26" xfId="0" applyFont="1" applyFill="1" applyBorder="1" applyAlignment="1">
      <alignment horizontal="center"/>
    </xf>
    <xf numFmtId="0" fontId="6" fillId="0" borderId="26" xfId="0" applyFont="1" applyBorder="1" applyAlignment="1">
      <alignment horizontal="center"/>
    </xf>
    <xf numFmtId="0" fontId="14" fillId="5" borderId="26" xfId="0" applyFont="1" applyFill="1" applyBorder="1" applyAlignment="1">
      <alignment horizontal="center"/>
    </xf>
    <xf numFmtId="0" fontId="14" fillId="13" borderId="26" xfId="0" applyFont="1" applyFill="1" applyBorder="1" applyAlignment="1">
      <alignment horizontal="center"/>
    </xf>
    <xf numFmtId="0" fontId="6" fillId="9" borderId="26" xfId="0" applyFont="1" applyFill="1" applyBorder="1" applyAlignment="1">
      <alignment horizontal="center"/>
    </xf>
    <xf numFmtId="0" fontId="14" fillId="8" borderId="26" xfId="0" applyFont="1" applyFill="1" applyBorder="1" applyAlignment="1">
      <alignment horizontal="center"/>
    </xf>
    <xf numFmtId="0" fontId="6" fillId="14" borderId="26" xfId="0" applyFont="1" applyFill="1" applyBorder="1" applyAlignment="1">
      <alignment horizontal="center"/>
    </xf>
    <xf numFmtId="0" fontId="6" fillId="10" borderId="2" xfId="0" applyFont="1" applyFill="1" applyBorder="1" applyAlignment="1">
      <alignment horizontal="center"/>
    </xf>
    <xf numFmtId="0" fontId="7" fillId="0" borderId="22" xfId="0" applyFont="1" applyFill="1" applyBorder="1" applyAlignment="1">
      <alignment horizontal="center"/>
    </xf>
    <xf numFmtId="0" fontId="7" fillId="0" borderId="23" xfId="0" applyFont="1" applyFill="1" applyBorder="1" applyAlignment="1">
      <alignment horizontal="center"/>
    </xf>
    <xf numFmtId="0" fontId="7" fillId="0" borderId="24" xfId="0" applyFont="1" applyFill="1" applyBorder="1" applyAlignment="1">
      <alignment horizontal="center"/>
    </xf>
    <xf numFmtId="0" fontId="21" fillId="3" borderId="17" xfId="0" applyFont="1" applyFill="1" applyBorder="1" applyAlignment="1">
      <alignment horizontal="center" vertical="center"/>
    </xf>
    <xf numFmtId="0" fontId="0" fillId="0" borderId="18" xfId="0" applyBorder="1"/>
    <xf numFmtId="0" fontId="0" fillId="0" borderId="18" xfId="0" applyBorder="1" applyAlignment="1">
      <alignment horizontal="center"/>
    </xf>
    <xf numFmtId="0" fontId="9" fillId="0" borderId="18" xfId="0" applyFont="1" applyBorder="1" applyAlignment="1">
      <alignment vertical="center" wrapText="1"/>
    </xf>
    <xf numFmtId="0" fontId="9" fillId="0" borderId="33" xfId="0" applyFont="1" applyBorder="1" applyAlignment="1">
      <alignment vertical="center" wrapText="1"/>
    </xf>
    <xf numFmtId="165" fontId="6" fillId="4" borderId="31" xfId="0" applyNumberFormat="1" applyFont="1" applyFill="1" applyBorder="1" applyAlignment="1" applyProtection="1">
      <alignment horizontal="center"/>
      <protection locked="0"/>
    </xf>
    <xf numFmtId="0" fontId="22" fillId="0" borderId="0" xfId="0" applyFont="1" applyFill="1"/>
    <xf numFmtId="0" fontId="22" fillId="0" borderId="0" xfId="0" applyFont="1" applyFill="1" applyBorder="1"/>
    <xf numFmtId="0" fontId="12" fillId="0" borderId="14" xfId="0" applyFont="1" applyFill="1" applyBorder="1" applyAlignment="1">
      <alignment vertical="center" wrapText="1"/>
    </xf>
    <xf numFmtId="0" fontId="22" fillId="0" borderId="14" xfId="0" applyFont="1" applyFill="1" applyBorder="1"/>
    <xf numFmtId="0" fontId="11" fillId="3" borderId="2"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0" xfId="0" applyFont="1" applyFill="1" applyBorder="1" applyAlignment="1">
      <alignment horizontal="center" wrapText="1"/>
    </xf>
    <xf numFmtId="9" fontId="0" fillId="0" borderId="0" xfId="0" applyNumberFormat="1"/>
    <xf numFmtId="0" fontId="0" fillId="0" borderId="1" xfId="0" applyBorder="1" applyAlignment="1" applyProtection="1">
      <alignment horizontal="center" vertical="center"/>
      <protection hidden="1"/>
    </xf>
    <xf numFmtId="0" fontId="0" fillId="0" borderId="1" xfId="0" applyBorder="1" applyProtection="1">
      <protection hidden="1"/>
    </xf>
    <xf numFmtId="0" fontId="0" fillId="0" borderId="17" xfId="0" applyBorder="1" applyAlignment="1" applyProtection="1">
      <alignment horizontal="center" vertical="center"/>
      <protection hidden="1"/>
    </xf>
    <xf numFmtId="168" fontId="15" fillId="0" borderId="4"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horizontal="right" vertical="center"/>
      <protection locked="0"/>
    </xf>
    <xf numFmtId="168" fontId="15" fillId="0" borderId="28" xfId="0" applyNumberFormat="1" applyFont="1" applyFill="1" applyBorder="1" applyAlignment="1" applyProtection="1">
      <alignment horizontal="right" vertical="center"/>
      <protection locked="0"/>
    </xf>
    <xf numFmtId="168" fontId="8" fillId="4" borderId="7" xfId="0" applyNumberFormat="1" applyFont="1" applyFill="1" applyBorder="1" applyAlignment="1" applyProtection="1">
      <alignment horizontal="center"/>
      <protection locked="0"/>
    </xf>
    <xf numFmtId="168" fontId="8" fillId="4" borderId="5" xfId="0" applyNumberFormat="1" applyFont="1" applyFill="1" applyBorder="1" applyAlignment="1" applyProtection="1">
      <alignment horizontal="center"/>
      <protection locked="0"/>
    </xf>
    <xf numFmtId="2" fontId="6" fillId="4" borderId="13" xfId="0" applyNumberFormat="1" applyFont="1" applyFill="1" applyBorder="1" applyAlignment="1" applyProtection="1">
      <alignment horizontal="center"/>
      <protection locked="0"/>
    </xf>
    <xf numFmtId="2" fontId="6" fillId="4" borderId="8" xfId="0" applyNumberFormat="1" applyFont="1" applyFill="1" applyBorder="1" applyAlignment="1" applyProtection="1">
      <alignment horizontal="center"/>
      <protection locked="0"/>
    </xf>
    <xf numFmtId="2" fontId="6" fillId="4" borderId="9" xfId="0" applyNumberFormat="1" applyFont="1" applyFill="1" applyBorder="1" applyAlignment="1" applyProtection="1">
      <alignment horizontal="center"/>
      <protection locked="0"/>
    </xf>
    <xf numFmtId="0" fontId="7" fillId="0" borderId="18" xfId="0" applyFont="1" applyFill="1" applyBorder="1" applyAlignment="1" applyProtection="1">
      <alignment horizontal="center"/>
      <protection hidden="1"/>
    </xf>
    <xf numFmtId="165" fontId="20" fillId="4" borderId="26" xfId="0" applyNumberFormat="1" applyFont="1" applyFill="1" applyBorder="1" applyAlignment="1" applyProtection="1">
      <alignment horizontal="center"/>
      <protection hidden="1"/>
    </xf>
    <xf numFmtId="165" fontId="3" fillId="0" borderId="8" xfId="0" applyNumberFormat="1" applyFont="1" applyBorder="1" applyAlignment="1" applyProtection="1">
      <alignment horizontal="center"/>
      <protection hidden="1"/>
    </xf>
    <xf numFmtId="0" fontId="6" fillId="0" borderId="0" xfId="0" applyFont="1"/>
    <xf numFmtId="0" fontId="6" fillId="0" borderId="14" xfId="0" applyFont="1" applyBorder="1"/>
    <xf numFmtId="0" fontId="6" fillId="0" borderId="0" xfId="0" applyFont="1" applyBorder="1"/>
    <xf numFmtId="0" fontId="0" fillId="0" borderId="21" xfId="0" applyBorder="1"/>
    <xf numFmtId="0" fontId="12" fillId="0" borderId="14" xfId="0" applyFont="1" applyFill="1" applyBorder="1"/>
    <xf numFmtId="168" fontId="8" fillId="4" borderId="52" xfId="0" applyNumberFormat="1" applyFont="1" applyFill="1" applyBorder="1" applyAlignment="1" applyProtection="1">
      <alignment horizontal="center"/>
      <protection locked="0"/>
    </xf>
    <xf numFmtId="0" fontId="0" fillId="0" borderId="15" xfId="0" applyBorder="1"/>
    <xf numFmtId="165" fontId="0" fillId="0" borderId="1" xfId="0" applyNumberFormat="1" applyBorder="1" applyProtection="1">
      <protection hidden="1"/>
    </xf>
    <xf numFmtId="2" fontId="0" fillId="0" borderId="45" xfId="0" applyNumberFormat="1" applyBorder="1" applyAlignment="1" applyProtection="1">
      <alignment horizontal="right" vertical="center"/>
      <protection hidden="1"/>
    </xf>
    <xf numFmtId="165" fontId="0" fillId="0" borderId="45" xfId="0" applyNumberFormat="1" applyBorder="1"/>
    <xf numFmtId="10" fontId="0" fillId="0" borderId="1" xfId="0" applyNumberFormat="1" applyBorder="1" applyProtection="1">
      <protection hidden="1"/>
    </xf>
    <xf numFmtId="10" fontId="0" fillId="0" borderId="1" xfId="0" applyNumberFormat="1" applyBorder="1"/>
    <xf numFmtId="2" fontId="0" fillId="0" borderId="2" xfId="0" applyNumberFormat="1" applyBorder="1" applyProtection="1">
      <protection hidden="1"/>
    </xf>
    <xf numFmtId="2" fontId="0" fillId="0" borderId="2" xfId="0" applyNumberFormat="1" applyBorder="1"/>
    <xf numFmtId="0" fontId="14" fillId="16" borderId="26" xfId="0" applyFont="1" applyFill="1" applyBorder="1" applyAlignment="1">
      <alignment horizontal="center"/>
    </xf>
    <xf numFmtId="0" fontId="7" fillId="0" borderId="53" xfId="0" applyFont="1" applyFill="1" applyBorder="1" applyAlignment="1">
      <alignment horizontal="center"/>
    </xf>
    <xf numFmtId="0" fontId="14" fillId="13" borderId="2" xfId="0" applyFont="1" applyFill="1" applyBorder="1" applyAlignment="1">
      <alignment horizontal="center"/>
    </xf>
    <xf numFmtId="0" fontId="0" fillId="3" borderId="0" xfId="0" applyFill="1"/>
    <xf numFmtId="0" fontId="0" fillId="3" borderId="54" xfId="0" applyFill="1" applyBorder="1"/>
    <xf numFmtId="0" fontId="11" fillId="3" borderId="55" xfId="0" applyFont="1" applyFill="1" applyBorder="1"/>
    <xf numFmtId="0" fontId="27" fillId="3" borderId="56" xfId="0" applyFont="1" applyFill="1" applyBorder="1" applyAlignment="1">
      <alignment horizontal="center" vertical="center"/>
    </xf>
    <xf numFmtId="0" fontId="22" fillId="0" borderId="57" xfId="0" applyFont="1" applyFill="1" applyBorder="1"/>
    <xf numFmtId="49" fontId="15" fillId="3" borderId="30" xfId="0" applyNumberFormat="1" applyFont="1" applyFill="1" applyBorder="1" applyAlignment="1">
      <alignment horizontal="center" vertical="center"/>
    </xf>
    <xf numFmtId="0" fontId="15" fillId="3" borderId="30" xfId="0" applyFont="1" applyFill="1" applyBorder="1" applyAlignment="1">
      <alignment horizontal="center" vertical="center"/>
    </xf>
    <xf numFmtId="0" fontId="15" fillId="3" borderId="30" xfId="0" applyFont="1" applyFill="1" applyBorder="1" applyAlignment="1">
      <alignment horizontal="center" vertical="center" wrapText="1"/>
    </xf>
    <xf numFmtId="0" fontId="6" fillId="0" borderId="0" xfId="0" applyFont="1" applyFill="1" applyBorder="1"/>
    <xf numFmtId="0" fontId="2" fillId="3" borderId="1" xfId="0" applyFont="1" applyFill="1" applyBorder="1" applyAlignment="1"/>
    <xf numFmtId="49" fontId="11" fillId="3" borderId="1" xfId="0" applyNumberFormat="1" applyFont="1" applyFill="1" applyBorder="1" applyAlignment="1">
      <alignment horizontal="center" vertical="center" wrapText="1"/>
    </xf>
    <xf numFmtId="0" fontId="12" fillId="3" borderId="55" xfId="0" applyFont="1" applyFill="1" applyBorder="1" applyAlignment="1">
      <alignment vertical="center" wrapText="1"/>
    </xf>
    <xf numFmtId="0" fontId="12" fillId="3" borderId="51" xfId="0" applyFont="1" applyFill="1" applyBorder="1" applyAlignment="1">
      <alignment vertical="center" wrapText="1"/>
    </xf>
    <xf numFmtId="0" fontId="12" fillId="3" borderId="58" xfId="0" applyFont="1" applyFill="1" applyBorder="1"/>
    <xf numFmtId="49" fontId="3" fillId="3" borderId="2" xfId="0" applyNumberFormat="1" applyFont="1" applyFill="1" applyBorder="1" applyAlignment="1">
      <alignment horizontal="left" vertical="center" wrapText="1"/>
    </xf>
    <xf numFmtId="49" fontId="11" fillId="3" borderId="2" xfId="0" applyNumberFormat="1" applyFont="1" applyFill="1" applyBorder="1" applyAlignment="1">
      <alignment horizontal="left" vertical="center" wrapText="1"/>
    </xf>
    <xf numFmtId="0" fontId="12" fillId="3" borderId="50" xfId="0" applyFont="1" applyFill="1" applyBorder="1"/>
    <xf numFmtId="0" fontId="12" fillId="3" borderId="54" xfId="0" applyFont="1" applyFill="1" applyBorder="1" applyAlignment="1">
      <alignment vertical="center" wrapText="1"/>
    </xf>
    <xf numFmtId="49" fontId="3" fillId="3" borderId="1" xfId="0" applyNumberFormat="1" applyFont="1" applyFill="1" applyBorder="1" applyAlignment="1">
      <alignment horizontal="left" vertical="center" wrapText="1"/>
    </xf>
    <xf numFmtId="49" fontId="3" fillId="3" borderId="30" xfId="0" applyNumberFormat="1" applyFont="1" applyFill="1" applyBorder="1" applyAlignment="1">
      <alignment horizontal="center" vertical="center" wrapText="1"/>
    </xf>
    <xf numFmtId="0" fontId="0" fillId="0" borderId="0" xfId="0" applyAlignment="1"/>
    <xf numFmtId="49" fontId="0" fillId="0" borderId="0" xfId="0" applyNumberFormat="1"/>
    <xf numFmtId="0" fontId="0" fillId="0" borderId="0" xfId="0" applyProtection="1">
      <protection locked="0"/>
    </xf>
    <xf numFmtId="0" fontId="11" fillId="3" borderId="2" xfId="0" applyFont="1" applyFill="1" applyBorder="1" applyAlignment="1" applyProtection="1">
      <alignment horizontal="center" vertical="center" wrapText="1"/>
      <protection locked="0"/>
    </xf>
    <xf numFmtId="0" fontId="12" fillId="0" borderId="14" xfId="0" applyFont="1" applyFill="1" applyBorder="1" applyAlignment="1" applyProtection="1">
      <alignment vertical="center" wrapText="1"/>
      <protection locked="0"/>
    </xf>
    <xf numFmtId="0" fontId="12" fillId="0" borderId="14" xfId="0" applyFont="1" applyFill="1" applyBorder="1" applyProtection="1">
      <protection locked="0"/>
    </xf>
    <xf numFmtId="2" fontId="3" fillId="3" borderId="2" xfId="0" applyNumberFormat="1" applyFont="1" applyFill="1" applyBorder="1" applyAlignment="1">
      <alignment horizontal="left" vertical="center" wrapText="1"/>
    </xf>
    <xf numFmtId="49" fontId="29" fillId="0" borderId="59" xfId="0" applyNumberFormat="1" applyFont="1" applyBorder="1" applyAlignment="1" applyProtection="1">
      <alignment horizontal="left"/>
    </xf>
    <xf numFmtId="49" fontId="29" fillId="0" borderId="51" xfId="0" applyNumberFormat="1" applyFont="1" applyBorder="1" applyAlignment="1" applyProtection="1">
      <alignment horizontal="left"/>
    </xf>
    <xf numFmtId="49" fontId="29" fillId="0" borderId="50" xfId="0" applyNumberFormat="1" applyFont="1" applyBorder="1" applyAlignment="1" applyProtection="1">
      <alignment horizontal="left"/>
    </xf>
    <xf numFmtId="0" fontId="29" fillId="0" borderId="59" xfId="0" applyFont="1" applyBorder="1" applyAlignment="1" applyProtection="1">
      <alignment horizontal="left"/>
      <protection locked="0"/>
    </xf>
    <xf numFmtId="0" fontId="29" fillId="0" borderId="51" xfId="0" applyFont="1" applyBorder="1" applyAlignment="1" applyProtection="1">
      <alignment horizontal="left"/>
      <protection locked="0"/>
    </xf>
    <xf numFmtId="0" fontId="29" fillId="0" borderId="50" xfId="0" applyFont="1" applyBorder="1" applyAlignment="1" applyProtection="1">
      <alignment horizontal="left"/>
      <protection locked="0"/>
    </xf>
    <xf numFmtId="0" fontId="22" fillId="0" borderId="60" xfId="0" applyFont="1" applyFill="1" applyBorder="1"/>
    <xf numFmtId="0" fontId="22" fillId="0" borderId="61" xfId="0" applyFont="1" applyFill="1" applyBorder="1"/>
    <xf numFmtId="0" fontId="22" fillId="0" borderId="62" xfId="0" applyFont="1" applyFill="1" applyBorder="1"/>
    <xf numFmtId="0" fontId="22" fillId="0" borderId="63" xfId="0" applyFont="1" applyFill="1" applyBorder="1"/>
    <xf numFmtId="0" fontId="22" fillId="0" borderId="64" xfId="0" applyFont="1" applyFill="1" applyBorder="1"/>
    <xf numFmtId="0" fontId="22" fillId="0" borderId="65" xfId="0" applyFont="1" applyFill="1" applyBorder="1"/>
    <xf numFmtId="49" fontId="12" fillId="0" borderId="14" xfId="0" applyNumberFormat="1" applyFont="1" applyFill="1" applyBorder="1" applyAlignment="1">
      <alignment horizontal="center" vertical="center" wrapText="1"/>
    </xf>
    <xf numFmtId="49" fontId="12" fillId="0" borderId="51" xfId="0" applyNumberFormat="1" applyFont="1" applyFill="1" applyBorder="1" applyAlignment="1">
      <alignment horizontal="center" vertical="center" wrapText="1"/>
    </xf>
    <xf numFmtId="49" fontId="12" fillId="0" borderId="50" xfId="0" applyNumberFormat="1" applyFont="1" applyFill="1" applyBorder="1" applyAlignment="1">
      <alignment horizontal="center" vertical="center" wrapText="1"/>
    </xf>
    <xf numFmtId="167" fontId="12" fillId="0" borderId="14" xfId="0" applyNumberFormat="1" applyFont="1" applyFill="1" applyBorder="1" applyAlignment="1">
      <alignment horizontal="center" vertical="center" wrapText="1"/>
    </xf>
    <xf numFmtId="0" fontId="22" fillId="0" borderId="0" xfId="0" applyFont="1" applyFill="1" applyAlignment="1">
      <alignment horizontal="left" vertical="center" wrapText="1"/>
    </xf>
    <xf numFmtId="0" fontId="22" fillId="0" borderId="0" xfId="0" applyFont="1" applyFill="1" applyAlignment="1">
      <alignment horizontal="left" vertical="top" wrapText="1"/>
    </xf>
    <xf numFmtId="0" fontId="24"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166" fontId="12" fillId="0" borderId="14" xfId="0" applyNumberFormat="1" applyFont="1" applyFill="1" applyBorder="1" applyAlignment="1">
      <alignment horizontal="center" vertical="center" wrapText="1"/>
    </xf>
    <xf numFmtId="0" fontId="3" fillId="0" borderId="2" xfId="0" applyFont="1" applyBorder="1" applyAlignment="1">
      <alignment horizontal="center"/>
    </xf>
    <xf numFmtId="0" fontId="3" fillId="0" borderId="26" xfId="0" applyFont="1" applyBorder="1" applyAlignment="1">
      <alignment horizontal="center"/>
    </xf>
    <xf numFmtId="0" fontId="3" fillId="0" borderId="8" xfId="0" applyFont="1" applyBorder="1" applyAlignment="1">
      <alignment horizontal="center"/>
    </xf>
    <xf numFmtId="0" fontId="3" fillId="0" borderId="46" xfId="0" applyFont="1" applyBorder="1" applyAlignment="1">
      <alignment horizontal="center"/>
    </xf>
    <xf numFmtId="0" fontId="3" fillId="0" borderId="18" xfId="0" applyFont="1" applyBorder="1" applyAlignment="1">
      <alignment horizontal="center"/>
    </xf>
    <xf numFmtId="0" fontId="3" fillId="0" borderId="49" xfId="0" applyFont="1" applyBorder="1" applyAlignment="1">
      <alignment horizontal="center"/>
    </xf>
    <xf numFmtId="0" fontId="3" fillId="0" borderId="13" xfId="0" applyFont="1" applyBorder="1" applyAlignment="1">
      <alignment horizontal="center"/>
    </xf>
    <xf numFmtId="0" fontId="15" fillId="3" borderId="46" xfId="0" applyFont="1" applyFill="1" applyBorder="1" applyAlignment="1">
      <alignment horizontal="center"/>
    </xf>
    <xf numFmtId="0" fontId="15" fillId="3" borderId="12" xfId="0" applyFont="1" applyFill="1" applyBorder="1" applyAlignment="1">
      <alignment horizontal="center"/>
    </xf>
    <xf numFmtId="0" fontId="15" fillId="3" borderId="21" xfId="0" applyFont="1" applyFill="1" applyBorder="1" applyAlignment="1">
      <alignment horizontal="center"/>
    </xf>
    <xf numFmtId="0" fontId="15" fillId="3" borderId="11" xfId="0" applyFont="1" applyFill="1" applyBorder="1" applyAlignment="1">
      <alignment horizontal="center"/>
    </xf>
    <xf numFmtId="49" fontId="6" fillId="0" borderId="2" xfId="0" applyNumberFormat="1" applyFont="1" applyFill="1" applyBorder="1" applyAlignment="1">
      <alignment horizontal="center"/>
    </xf>
    <xf numFmtId="49" fontId="6" fillId="0" borderId="26" xfId="0" applyNumberFormat="1" applyFont="1" applyFill="1" applyBorder="1" applyAlignment="1">
      <alignment horizontal="center"/>
    </xf>
    <xf numFmtId="49" fontId="6" fillId="0" borderId="47" xfId="0" applyNumberFormat="1" applyFont="1" applyFill="1" applyBorder="1" applyAlignment="1">
      <alignment horizontal="center"/>
    </xf>
    <xf numFmtId="49" fontId="6" fillId="0" borderId="29" xfId="0" applyNumberFormat="1" applyFont="1" applyFill="1" applyBorder="1" applyAlignment="1">
      <alignment horizontal="center"/>
    </xf>
    <xf numFmtId="3" fontId="6" fillId="0" borderId="14" xfId="0" applyNumberFormat="1" applyFont="1" applyBorder="1" applyAlignment="1">
      <alignment horizontal="center"/>
    </xf>
    <xf numFmtId="0" fontId="3" fillId="0" borderId="47" xfId="0" applyFont="1" applyBorder="1" applyAlignment="1">
      <alignment horizontal="center"/>
    </xf>
    <xf numFmtId="0" fontId="3" fillId="0" borderId="29"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49" fontId="6" fillId="3" borderId="2" xfId="0" applyNumberFormat="1" applyFont="1" applyFill="1" applyBorder="1" applyAlignment="1">
      <alignment horizontal="center"/>
    </xf>
    <xf numFmtId="49" fontId="6" fillId="3" borderId="27" xfId="0" applyNumberFormat="1" applyFont="1" applyFill="1" applyBorder="1" applyAlignment="1">
      <alignment horizontal="center"/>
    </xf>
    <xf numFmtId="3" fontId="6" fillId="0" borderId="48" xfId="0" applyNumberFormat="1" applyFont="1" applyBorder="1" applyAlignment="1">
      <alignment horizontal="center"/>
    </xf>
    <xf numFmtId="0" fontId="6" fillId="3" borderId="21" xfId="0" applyFont="1" applyFill="1" applyBorder="1" applyAlignment="1">
      <alignment horizontal="center"/>
    </xf>
    <xf numFmtId="0" fontId="6" fillId="3" borderId="11" xfId="0" applyFont="1" applyFill="1" applyBorder="1" applyAlignment="1">
      <alignment horizontal="center"/>
    </xf>
    <xf numFmtId="0" fontId="6" fillId="3" borderId="46" xfId="0" applyFont="1" applyFill="1" applyBorder="1" applyAlignment="1">
      <alignment horizontal="center"/>
    </xf>
    <xf numFmtId="0" fontId="6" fillId="3" borderId="12" xfId="0" applyFont="1" applyFill="1" applyBorder="1" applyAlignment="1">
      <alignment horizontal="center"/>
    </xf>
    <xf numFmtId="49" fontId="3" fillId="0" borderId="46" xfId="0" applyNumberFormat="1" applyFont="1" applyBorder="1" applyAlignment="1">
      <alignment horizontal="center"/>
    </xf>
    <xf numFmtId="49" fontId="3" fillId="0" borderId="18" xfId="0" applyNumberFormat="1" applyFont="1" applyBorder="1" applyAlignment="1">
      <alignment horizontal="center"/>
    </xf>
    <xf numFmtId="49" fontId="3" fillId="0" borderId="49" xfId="0" applyNumberFormat="1" applyFont="1" applyBorder="1" applyAlignment="1">
      <alignment horizontal="center"/>
    </xf>
    <xf numFmtId="49" fontId="3" fillId="0" borderId="13" xfId="0" applyNumberFormat="1" applyFont="1" applyBorder="1" applyAlignment="1">
      <alignment horizontal="center"/>
    </xf>
    <xf numFmtId="0" fontId="6" fillId="0" borderId="48" xfId="0" applyFont="1" applyBorder="1" applyAlignment="1">
      <alignment horizontal="center"/>
    </xf>
    <xf numFmtId="0" fontId="15" fillId="3" borderId="47" xfId="0" applyFont="1" applyFill="1" applyBorder="1" applyAlignment="1">
      <alignment horizontal="center"/>
    </xf>
    <xf numFmtId="0" fontId="15" fillId="3" borderId="29" xfId="0" applyFont="1" applyFill="1" applyBorder="1" applyAlignment="1">
      <alignment horizontal="center"/>
    </xf>
    <xf numFmtId="0" fontId="15" fillId="3" borderId="16" xfId="0" applyFont="1" applyFill="1" applyBorder="1" applyAlignment="1">
      <alignment horizontal="center"/>
    </xf>
    <xf numFmtId="0" fontId="6" fillId="0" borderId="14" xfId="0" applyFont="1" applyBorder="1" applyAlignment="1">
      <alignment horizontal="left" vertical="center" wrapText="1"/>
    </xf>
    <xf numFmtId="49" fontId="6" fillId="0" borderId="27" xfId="0" applyNumberFormat="1" applyFont="1" applyFill="1" applyBorder="1" applyAlignment="1">
      <alignment horizontal="center"/>
    </xf>
    <xf numFmtId="0" fontId="6" fillId="0" borderId="14" xfId="0" applyFont="1" applyBorder="1" applyAlignment="1">
      <alignment horizontal="center"/>
    </xf>
    <xf numFmtId="0" fontId="5" fillId="0" borderId="0" xfId="0" applyFont="1" applyBorder="1" applyAlignment="1">
      <alignment horizontal="center" wrapText="1"/>
    </xf>
    <xf numFmtId="0" fontId="2" fillId="4" borderId="34" xfId="0" applyFont="1" applyFill="1" applyBorder="1" applyAlignment="1">
      <alignment horizontal="center" vertical="center"/>
    </xf>
    <xf numFmtId="0" fontId="2" fillId="4" borderId="13" xfId="0" applyFont="1" applyFill="1" applyBorder="1" applyAlignment="1">
      <alignment horizontal="center" vertical="center"/>
    </xf>
    <xf numFmtId="0" fontId="10" fillId="11" borderId="17" xfId="0" applyFont="1" applyFill="1" applyBorder="1" applyAlignment="1">
      <alignment horizontal="center" vertical="center" textRotation="90"/>
    </xf>
    <xf numFmtId="0" fontId="10" fillId="11" borderId="30" xfId="0" applyFont="1" applyFill="1" applyBorder="1" applyAlignment="1">
      <alignment horizontal="center" vertical="center" textRotation="90"/>
    </xf>
    <xf numFmtId="0" fontId="10" fillId="11" borderId="3" xfId="0" applyFont="1" applyFill="1" applyBorder="1" applyAlignment="1">
      <alignment horizontal="center" vertical="center" textRotation="90"/>
    </xf>
    <xf numFmtId="0" fontId="19" fillId="15" borderId="15" xfId="0" applyFont="1" applyFill="1" applyBorder="1" applyAlignment="1">
      <alignment horizontal="left" vertical="center" wrapText="1"/>
    </xf>
    <xf numFmtId="0" fontId="19" fillId="15" borderId="19" xfId="0" applyFont="1" applyFill="1" applyBorder="1" applyAlignment="1">
      <alignment horizontal="left" vertical="center" wrapText="1"/>
    </xf>
    <xf numFmtId="0" fontId="19" fillId="15" borderId="0" xfId="0" applyFont="1" applyFill="1" applyBorder="1" applyAlignment="1">
      <alignment horizontal="left" vertical="center" wrapText="1"/>
    </xf>
    <xf numFmtId="0" fontId="19" fillId="15" borderId="10" xfId="0" applyFont="1" applyFill="1" applyBorder="1" applyAlignment="1">
      <alignment horizontal="left" vertical="center" wrapText="1"/>
    </xf>
    <xf numFmtId="0" fontId="19" fillId="15" borderId="35" xfId="0" applyFont="1" applyFill="1" applyBorder="1" applyAlignment="1">
      <alignment horizontal="left" vertical="center" wrapText="1"/>
    </xf>
    <xf numFmtId="0" fontId="19" fillId="15" borderId="18" xfId="0" applyFont="1" applyFill="1" applyBorder="1" applyAlignment="1">
      <alignment horizontal="left" vertical="center" wrapText="1"/>
    </xf>
    <xf numFmtId="0" fontId="19" fillId="15" borderId="33" xfId="0" applyFont="1" applyFill="1" applyBorder="1" applyAlignment="1">
      <alignment horizontal="left" vertical="center" wrapText="1"/>
    </xf>
    <xf numFmtId="49" fontId="3" fillId="0" borderId="39" xfId="0" applyNumberFormat="1" applyFont="1" applyBorder="1" applyAlignment="1" applyProtection="1">
      <alignment horizontal="left"/>
    </xf>
    <xf numFmtId="0" fontId="3" fillId="0" borderId="40" xfId="0" applyFont="1" applyBorder="1" applyAlignment="1" applyProtection="1">
      <alignment horizontal="left"/>
    </xf>
    <xf numFmtId="0" fontId="3" fillId="0" borderId="41" xfId="0" applyFont="1" applyBorder="1" applyAlignment="1" applyProtection="1">
      <alignment horizontal="left"/>
    </xf>
    <xf numFmtId="49" fontId="3" fillId="0" borderId="36" xfId="0" applyNumberFormat="1" applyFont="1" applyBorder="1" applyAlignment="1" applyProtection="1">
      <alignment horizontal="left"/>
    </xf>
    <xf numFmtId="0" fontId="3" fillId="0" borderId="37" xfId="0" applyFont="1" applyBorder="1" applyAlignment="1" applyProtection="1">
      <alignment horizontal="left"/>
    </xf>
    <xf numFmtId="0" fontId="3" fillId="0" borderId="38" xfId="0" applyFont="1" applyBorder="1" applyAlignment="1" applyProtection="1">
      <alignment horizontal="left"/>
    </xf>
    <xf numFmtId="165" fontId="2" fillId="0" borderId="43" xfId="0" applyNumberFormat="1" applyFont="1" applyBorder="1" applyAlignment="1" applyProtection="1">
      <alignment horizontal="left"/>
      <protection locked="0"/>
    </xf>
    <xf numFmtId="165" fontId="2" fillId="0" borderId="42" xfId="0" applyNumberFormat="1" applyFont="1" applyBorder="1" applyAlignment="1" applyProtection="1">
      <alignment horizontal="left"/>
      <protection locked="0"/>
    </xf>
    <xf numFmtId="165" fontId="2" fillId="0" borderId="44" xfId="0" applyNumberFormat="1" applyFont="1" applyBorder="1" applyAlignment="1" applyProtection="1">
      <alignment horizontal="left"/>
      <protection locked="0"/>
    </xf>
    <xf numFmtId="0" fontId="2" fillId="3" borderId="6"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 fillId="2" borderId="3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3"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0" fillId="0" borderId="18" xfId="0" applyNumberFormat="1" applyBorder="1" applyAlignment="1" applyProtection="1">
      <alignment horizontal="center"/>
      <protection hidden="1"/>
    </xf>
    <xf numFmtId="0" fontId="18" fillId="0" borderId="2" xfId="0" applyFont="1" applyFill="1" applyBorder="1" applyAlignment="1">
      <alignment horizontal="center" vertical="center"/>
    </xf>
    <xf numFmtId="0" fontId="18" fillId="0" borderId="8"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3" borderId="2" xfId="0" applyFont="1" applyFill="1" applyBorder="1" applyAlignment="1">
      <alignment horizontal="center"/>
    </xf>
    <xf numFmtId="0" fontId="21" fillId="3" borderId="8" xfId="0" applyFont="1" applyFill="1" applyBorder="1" applyAlignment="1">
      <alignment horizontal="center"/>
    </xf>
    <xf numFmtId="0" fontId="0" fillId="0" borderId="0" xfId="0" applyNumberFormat="1" applyAlignment="1" applyProtection="1">
      <alignment horizontal="center"/>
      <protection hidden="1"/>
    </xf>
    <xf numFmtId="0" fontId="10" fillId="7" borderId="17" xfId="0" applyFont="1" applyFill="1" applyBorder="1" applyAlignment="1">
      <alignment horizontal="center" vertical="center" textRotation="90"/>
    </xf>
    <xf numFmtId="0" fontId="10" fillId="7" borderId="30" xfId="0" applyFont="1" applyFill="1" applyBorder="1" applyAlignment="1">
      <alignment horizontal="center" vertical="center" textRotation="90"/>
    </xf>
    <xf numFmtId="0" fontId="10" fillId="7" borderId="3" xfId="0" applyFont="1" applyFill="1" applyBorder="1" applyAlignment="1">
      <alignment horizontal="center" vertical="center" textRotation="90"/>
    </xf>
    <xf numFmtId="0" fontId="10" fillId="6" borderId="17" xfId="0" applyFont="1" applyFill="1" applyBorder="1" applyAlignment="1">
      <alignment horizontal="center" vertical="center" textRotation="90"/>
    </xf>
    <xf numFmtId="0" fontId="10" fillId="6" borderId="30" xfId="0" applyFont="1" applyFill="1" applyBorder="1" applyAlignment="1">
      <alignment horizontal="center" vertical="center" textRotation="90"/>
    </xf>
    <xf numFmtId="0" fontId="21" fillId="3" borderId="1" xfId="0" applyFont="1" applyFill="1" applyBorder="1" applyAlignment="1">
      <alignment horizontal="center" vertical="center" textRotation="90"/>
    </xf>
    <xf numFmtId="0" fontId="2" fillId="3" borderId="1" xfId="0" applyFont="1" applyFill="1" applyBorder="1" applyAlignment="1">
      <alignment horizontal="right"/>
    </xf>
    <xf numFmtId="0" fontId="2" fillId="3" borderId="2" xfId="0" applyFont="1" applyFill="1" applyBorder="1" applyAlignment="1">
      <alignment horizontal="right"/>
    </xf>
    <xf numFmtId="165" fontId="29" fillId="0" borderId="43" xfId="0" applyNumberFormat="1" applyFont="1" applyBorder="1" applyAlignment="1" applyProtection="1">
      <alignment horizontal="left"/>
      <protection locked="0"/>
    </xf>
    <xf numFmtId="165" fontId="29" fillId="0" borderId="42" xfId="0" applyNumberFormat="1" applyFont="1" applyBorder="1" applyAlignment="1" applyProtection="1">
      <alignment horizontal="left"/>
      <protection locked="0"/>
    </xf>
    <xf numFmtId="165" fontId="29" fillId="0" borderId="44" xfId="0" applyNumberFormat="1" applyFont="1" applyBorder="1" applyAlignment="1" applyProtection="1">
      <alignment horizontal="left"/>
      <protection locked="0"/>
    </xf>
    <xf numFmtId="0" fontId="10" fillId="6" borderId="3" xfId="0" applyFont="1" applyFill="1" applyBorder="1" applyAlignment="1">
      <alignment horizontal="center" vertical="center" textRotation="90"/>
    </xf>
    <xf numFmtId="0" fontId="10" fillId="16" borderId="17" xfId="0" applyFont="1" applyFill="1" applyBorder="1" applyAlignment="1">
      <alignment horizontal="center" vertical="center" textRotation="90"/>
    </xf>
    <xf numFmtId="0" fontId="10" fillId="16" borderId="30" xfId="0" applyFont="1" applyFill="1" applyBorder="1" applyAlignment="1">
      <alignment horizontal="center" vertical="center" textRotation="90"/>
    </xf>
    <xf numFmtId="0" fontId="10" fillId="16" borderId="3" xfId="0" applyFont="1" applyFill="1" applyBorder="1" applyAlignment="1">
      <alignment horizontal="center" vertical="center" textRotation="90"/>
    </xf>
    <xf numFmtId="49" fontId="0" fillId="0" borderId="0" xfId="0" applyNumberFormat="1" applyAlignment="1" applyProtection="1">
      <protection locked="0"/>
    </xf>
    <xf numFmtId="0" fontId="0" fillId="0" borderId="0" xfId="0" applyAlignment="1"/>
    <xf numFmtId="0" fontId="11" fillId="3" borderId="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23" fillId="0" borderId="0" xfId="0" applyFont="1" applyFill="1" applyBorder="1" applyAlignment="1">
      <alignment horizontal="center" vertical="center" wrapText="1"/>
    </xf>
    <xf numFmtId="14" fontId="12" fillId="0" borderId="14" xfId="0" applyNumberFormat="1" applyFont="1" applyFill="1" applyBorder="1" applyAlignment="1">
      <alignment horizontal="center" vertical="center" wrapText="1"/>
    </xf>
    <xf numFmtId="22" fontId="12" fillId="0" borderId="14"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33" xfId="0" applyFont="1" applyFill="1" applyBorder="1" applyAlignment="1">
      <alignment horizontal="center" vertical="center" wrapText="1"/>
    </xf>
  </cellXfs>
  <cellStyles count="1">
    <cellStyle name="Normal" xfId="0" builtinId="0"/>
  </cellStyles>
  <dxfs count="486">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00B0F0"/>
        </patternFill>
      </fill>
    </dxf>
    <dxf>
      <fill>
        <patternFill>
          <bgColor rgb="FF00B0F0"/>
        </patternFill>
      </fill>
    </dxf>
    <dxf>
      <fill>
        <patternFill>
          <bgColor rgb="FF00B0F0"/>
        </patternFill>
      </fill>
    </dxf>
    <dxf>
      <fill>
        <patternFill>
          <bgColor rgb="FFFFC000"/>
        </patternFill>
      </fill>
    </dxf>
    <dxf>
      <font>
        <color theme="1"/>
      </font>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00B0F0"/>
        </patternFill>
      </fill>
    </dxf>
    <dxf>
      <fill>
        <patternFill>
          <bgColor theme="0"/>
        </patternFill>
      </fill>
    </dxf>
    <dxf>
      <font>
        <color theme="1"/>
      </font>
      <fill>
        <patternFill>
          <bgColor rgb="FFFF0000"/>
        </patternFill>
      </fill>
    </dxf>
    <dxf>
      <font>
        <color theme="1"/>
      </font>
      <fill>
        <patternFill>
          <bgColor rgb="FFFF0000"/>
        </patternFill>
      </fill>
    </dxf>
    <dxf>
      <font>
        <color theme="1"/>
      </font>
    </dxf>
    <dxf>
      <font>
        <color theme="1"/>
      </font>
      <fill>
        <patternFill>
          <bgColor rgb="FFFF0000"/>
        </patternFill>
      </fill>
    </dxf>
    <dxf>
      <font>
        <color theme="1"/>
      </font>
      <fill>
        <patternFill>
          <bgColor rgb="FFFF0000"/>
        </patternFill>
      </fill>
    </dxf>
    <dxf>
      <fill>
        <patternFill>
          <bgColor theme="4" tint="0.59996337778862885"/>
        </patternFill>
      </fill>
    </dxf>
    <dxf>
      <fill>
        <patternFill>
          <bgColor rgb="FF92D050"/>
        </patternFill>
      </fill>
    </dxf>
    <dxf>
      <fill>
        <patternFill>
          <bgColor rgb="FF00B050"/>
        </patternFill>
      </fill>
    </dxf>
    <dxf>
      <font>
        <color theme="1"/>
      </font>
      <fill>
        <patternFill>
          <bgColor rgb="FFFF0000"/>
        </patternFill>
      </fill>
    </dxf>
    <dxf>
      <fill>
        <patternFill>
          <bgColor rgb="FF7030A0"/>
        </patternFill>
      </fill>
    </dxf>
    <dxf>
      <fill>
        <patternFill>
          <bgColor rgb="FFFF0000"/>
        </patternFill>
      </fill>
    </dxf>
    <dxf>
      <font>
        <color theme="1"/>
      </font>
      <fill>
        <patternFill>
          <bgColor rgb="FFFF0000"/>
        </patternFill>
      </fill>
    </dxf>
    <dxf>
      <fill>
        <patternFill>
          <bgColor rgb="FF7030A0"/>
        </patternFill>
      </fill>
    </dxf>
    <dxf>
      <fill>
        <patternFill>
          <bgColor rgb="FFFF0000"/>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00B0F0"/>
        </patternFill>
      </fill>
    </dxf>
    <dxf>
      <fill>
        <patternFill>
          <bgColor rgb="FF00B0F0"/>
        </patternFill>
      </fill>
    </dxf>
    <dxf>
      <fill>
        <patternFill>
          <bgColor rgb="FF00B0F0"/>
        </patternFill>
      </fill>
    </dxf>
    <dxf>
      <fill>
        <patternFill>
          <bgColor rgb="FFFFC000"/>
        </patternFill>
      </fill>
    </dxf>
    <dxf>
      <font>
        <color theme="1"/>
      </font>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00B0F0"/>
        </patternFill>
      </fill>
    </dxf>
    <dxf>
      <fill>
        <patternFill>
          <bgColor theme="0"/>
        </patternFill>
      </fill>
    </dxf>
    <dxf>
      <font>
        <color theme="1"/>
      </font>
      <fill>
        <patternFill>
          <bgColor rgb="FFFF0000"/>
        </patternFill>
      </fill>
    </dxf>
    <dxf>
      <font>
        <color theme="1"/>
      </font>
      <fill>
        <patternFill>
          <bgColor rgb="FFFF0000"/>
        </patternFill>
      </fill>
    </dxf>
    <dxf>
      <font>
        <color theme="1"/>
      </font>
    </dxf>
    <dxf>
      <font>
        <color theme="1"/>
      </font>
      <fill>
        <patternFill>
          <bgColor rgb="FFFF0000"/>
        </patternFill>
      </fill>
    </dxf>
    <dxf>
      <font>
        <color theme="1"/>
      </font>
      <fill>
        <patternFill>
          <bgColor rgb="FFFF0000"/>
        </patternFill>
      </fill>
    </dxf>
    <dxf>
      <fill>
        <patternFill>
          <bgColor theme="4" tint="0.59996337778862885"/>
        </patternFill>
      </fill>
    </dxf>
    <dxf>
      <fill>
        <patternFill>
          <bgColor rgb="FF92D050"/>
        </patternFill>
      </fill>
    </dxf>
    <dxf>
      <fill>
        <patternFill>
          <bgColor rgb="FF00B050"/>
        </patternFill>
      </fill>
    </dxf>
    <dxf>
      <font>
        <color theme="1"/>
      </font>
      <fill>
        <patternFill>
          <bgColor rgb="FFFF0000"/>
        </patternFill>
      </fill>
    </dxf>
    <dxf>
      <fill>
        <patternFill>
          <bgColor rgb="FF7030A0"/>
        </patternFill>
      </fill>
    </dxf>
    <dxf>
      <fill>
        <patternFill>
          <bgColor rgb="FFFF0000"/>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00B0F0"/>
        </patternFill>
      </fill>
    </dxf>
    <dxf>
      <fill>
        <patternFill>
          <bgColor rgb="FF00B0F0"/>
        </patternFill>
      </fill>
    </dxf>
    <dxf>
      <fill>
        <patternFill>
          <bgColor rgb="FF00B0F0"/>
        </patternFill>
      </fill>
    </dxf>
    <dxf>
      <fill>
        <patternFill>
          <bgColor rgb="FFFFC000"/>
        </patternFill>
      </fill>
    </dxf>
    <dxf>
      <font>
        <color theme="1"/>
      </font>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00B0F0"/>
        </patternFill>
      </fill>
    </dxf>
    <dxf>
      <fill>
        <patternFill>
          <bgColor theme="0"/>
        </patternFill>
      </fill>
    </dxf>
    <dxf>
      <font>
        <color theme="1"/>
      </font>
      <fill>
        <patternFill>
          <bgColor rgb="FFFF0000"/>
        </patternFill>
      </fill>
    </dxf>
    <dxf>
      <font>
        <color theme="1"/>
      </font>
      <fill>
        <patternFill>
          <bgColor rgb="FFFF0000"/>
        </patternFill>
      </fill>
    </dxf>
    <dxf>
      <font>
        <color theme="1"/>
      </font>
    </dxf>
    <dxf>
      <font>
        <color theme="1"/>
      </font>
      <fill>
        <patternFill>
          <bgColor rgb="FFFF0000"/>
        </patternFill>
      </fill>
    </dxf>
    <dxf>
      <font>
        <color theme="1"/>
      </font>
      <fill>
        <patternFill>
          <bgColor rgb="FFFF0000"/>
        </patternFill>
      </fill>
    </dxf>
    <dxf>
      <fill>
        <patternFill>
          <bgColor theme="4" tint="0.59996337778862885"/>
        </patternFill>
      </fill>
    </dxf>
    <dxf>
      <fill>
        <patternFill>
          <bgColor rgb="FF92D050"/>
        </patternFill>
      </fill>
    </dxf>
    <dxf>
      <fill>
        <patternFill>
          <bgColor rgb="FF00B050"/>
        </patternFill>
      </fill>
    </dxf>
    <dxf>
      <font>
        <color theme="1"/>
      </font>
      <fill>
        <patternFill>
          <bgColor rgb="FFFF0000"/>
        </patternFill>
      </fill>
    </dxf>
    <dxf>
      <fill>
        <patternFill>
          <bgColor rgb="FF7030A0"/>
        </patternFill>
      </fill>
    </dxf>
    <dxf>
      <fill>
        <patternFill>
          <bgColor rgb="FFFF0000"/>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00B0F0"/>
        </patternFill>
      </fill>
    </dxf>
    <dxf>
      <fill>
        <patternFill>
          <bgColor rgb="FF00B0F0"/>
        </patternFill>
      </fill>
    </dxf>
    <dxf>
      <fill>
        <patternFill>
          <bgColor rgb="FF00B0F0"/>
        </patternFill>
      </fill>
    </dxf>
    <dxf>
      <fill>
        <patternFill>
          <bgColor rgb="FFFFC000"/>
        </patternFill>
      </fill>
    </dxf>
    <dxf>
      <font>
        <color theme="1"/>
      </font>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00B0F0"/>
        </patternFill>
      </fill>
    </dxf>
    <dxf>
      <fill>
        <patternFill>
          <bgColor theme="0"/>
        </patternFill>
      </fill>
    </dxf>
    <dxf>
      <font>
        <color theme="1"/>
      </font>
      <fill>
        <patternFill>
          <bgColor rgb="FFFF0000"/>
        </patternFill>
      </fill>
    </dxf>
    <dxf>
      <font>
        <color theme="1"/>
      </font>
      <fill>
        <patternFill>
          <bgColor rgb="FFFF0000"/>
        </patternFill>
      </fill>
    </dxf>
    <dxf>
      <font>
        <color theme="1"/>
      </font>
    </dxf>
    <dxf>
      <font>
        <color theme="1"/>
      </font>
      <fill>
        <patternFill>
          <bgColor rgb="FFFF0000"/>
        </patternFill>
      </fill>
    </dxf>
    <dxf>
      <font>
        <color theme="1"/>
      </font>
      <fill>
        <patternFill>
          <bgColor rgb="FFFF0000"/>
        </patternFill>
      </fill>
    </dxf>
    <dxf>
      <fill>
        <patternFill>
          <bgColor theme="4" tint="0.59996337778862885"/>
        </patternFill>
      </fill>
    </dxf>
    <dxf>
      <fill>
        <patternFill>
          <bgColor rgb="FF92D050"/>
        </patternFill>
      </fill>
    </dxf>
    <dxf>
      <fill>
        <patternFill>
          <bgColor rgb="FF00B050"/>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ill>
        <patternFill>
          <bgColor theme="3" tint="0.59996337778862885"/>
        </patternFill>
      </fill>
    </dxf>
    <dxf>
      <fill>
        <patternFill>
          <bgColor theme="3" tint="0.39994506668294322"/>
        </patternFill>
      </fill>
    </dxf>
    <dxf>
      <fill>
        <patternFill>
          <bgColor theme="8" tint="0.59996337778862885"/>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00B0F0"/>
        </patternFill>
      </fill>
    </dxf>
    <dxf>
      <fill>
        <patternFill>
          <bgColor rgb="FF00B0F0"/>
        </patternFill>
      </fill>
    </dxf>
    <dxf>
      <fill>
        <patternFill>
          <bgColor rgb="FF00B0F0"/>
        </patternFill>
      </fill>
    </dxf>
    <dxf>
      <fill>
        <patternFill>
          <bgColor rgb="FFFFC000"/>
        </patternFill>
      </fill>
    </dxf>
    <dxf>
      <font>
        <color theme="1"/>
      </font>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00B0F0"/>
        </patternFill>
      </fill>
    </dxf>
    <dxf>
      <fill>
        <patternFill>
          <bgColor theme="0"/>
        </patternFill>
      </fill>
    </dxf>
    <dxf>
      <font>
        <color theme="1"/>
      </font>
      <fill>
        <patternFill>
          <bgColor rgb="FFFF0000"/>
        </patternFill>
      </fill>
    </dxf>
    <dxf>
      <font>
        <color theme="1"/>
      </font>
      <fill>
        <patternFill>
          <bgColor rgb="FFFF0000"/>
        </patternFill>
      </fill>
    </dxf>
    <dxf>
      <font>
        <color theme="1"/>
      </font>
    </dxf>
    <dxf>
      <font>
        <color theme="1"/>
      </font>
      <fill>
        <patternFill>
          <bgColor rgb="FFFF0000"/>
        </patternFill>
      </fill>
    </dxf>
    <dxf>
      <font>
        <color theme="1"/>
      </font>
      <fill>
        <patternFill>
          <bgColor rgb="FFFF0000"/>
        </patternFill>
      </fill>
    </dxf>
    <dxf>
      <fill>
        <patternFill>
          <bgColor theme="4" tint="0.59996337778862885"/>
        </patternFill>
      </fill>
    </dxf>
    <dxf>
      <fill>
        <patternFill>
          <bgColor rgb="FF92D050"/>
        </patternFill>
      </fill>
    </dxf>
    <dxf>
      <fill>
        <patternFill>
          <bgColor rgb="FF00B050"/>
        </patternFill>
      </fill>
    </dxf>
    <dxf>
      <font>
        <color theme="1"/>
      </font>
      <fill>
        <patternFill>
          <bgColor rgb="FFFF0000"/>
        </patternFill>
      </fill>
    </dxf>
    <dxf>
      <fill>
        <patternFill>
          <bgColor rgb="FF7030A0"/>
        </patternFill>
      </fill>
    </dxf>
    <dxf>
      <fill>
        <patternFill>
          <bgColor rgb="FFFF0000"/>
        </patternFill>
      </fill>
    </dxf>
  </dxfs>
  <tableStyles count="0" defaultTableStyle="TableStyleMedium2" defaultPivotStyle="PivotStyleMedium9"/>
  <colors>
    <mruColors>
      <color rgb="FF2DC8FF"/>
      <color rgb="FF79C6FF"/>
      <color rgb="FF800000"/>
      <color rgb="FFFF3399"/>
      <color rgb="FF008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80212</xdr:colOff>
      <xdr:row>1</xdr:row>
      <xdr:rowOff>20053</xdr:rowOff>
    </xdr:to>
    <xdr:sp macro="" textlink="">
      <xdr:nvSpPr>
        <xdr:cNvPr id="3" name="Diagrama de flujo: proceso 6">
          <a:extLst>
            <a:ext uri="{FF2B5EF4-FFF2-40B4-BE49-F238E27FC236}">
              <a16:creationId xmlns:a16="http://schemas.microsoft.com/office/drawing/2014/main" id="{00000000-0008-0000-0000-000003000000}"/>
            </a:ext>
          </a:extLst>
        </xdr:cNvPr>
        <xdr:cNvSpPr/>
      </xdr:nvSpPr>
      <xdr:spPr>
        <a:xfrm>
          <a:off x="290763" y="0"/>
          <a:ext cx="2215817" cy="571500"/>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3</xdr:col>
      <xdr:colOff>279233</xdr:colOff>
      <xdr:row>0</xdr:row>
      <xdr:rowOff>69683</xdr:rowOff>
    </xdr:from>
    <xdr:to>
      <xdr:col>5</xdr:col>
      <xdr:colOff>44517</xdr:colOff>
      <xdr:row>0</xdr:row>
      <xdr:rowOff>467828</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7812" y="69683"/>
          <a:ext cx="1449705" cy="3981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9525</xdr:rowOff>
    </xdr:from>
    <xdr:to>
      <xdr:col>3</xdr:col>
      <xdr:colOff>15542</xdr:colOff>
      <xdr:row>1</xdr:row>
      <xdr:rowOff>57150</xdr:rowOff>
    </xdr:to>
    <xdr:sp macro="" textlink="">
      <xdr:nvSpPr>
        <xdr:cNvPr id="3" name="Diagrama de flujo: proceso 6">
          <a:extLst>
            <a:ext uri="{FF2B5EF4-FFF2-40B4-BE49-F238E27FC236}">
              <a16:creationId xmlns:a16="http://schemas.microsoft.com/office/drawing/2014/main" id="{00000000-0008-0000-0100-000003000000}"/>
            </a:ext>
          </a:extLst>
        </xdr:cNvPr>
        <xdr:cNvSpPr/>
      </xdr:nvSpPr>
      <xdr:spPr>
        <a:xfrm>
          <a:off x="200025" y="9525"/>
          <a:ext cx="2215817" cy="571500"/>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3</xdr:col>
      <xdr:colOff>1056774</xdr:colOff>
      <xdr:row>0</xdr:row>
      <xdr:rowOff>79208</xdr:rowOff>
    </xdr:from>
    <xdr:to>
      <xdr:col>5</xdr:col>
      <xdr:colOff>449079</xdr:colOff>
      <xdr:row>0</xdr:row>
      <xdr:rowOff>477353</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7074" y="79208"/>
          <a:ext cx="1449705" cy="3981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190499</xdr:colOff>
      <xdr:row>0</xdr:row>
      <xdr:rowOff>0</xdr:rowOff>
    </xdr:from>
    <xdr:to>
      <xdr:col>3</xdr:col>
      <xdr:colOff>1153027</xdr:colOff>
      <xdr:row>1</xdr:row>
      <xdr:rowOff>30079</xdr:rowOff>
    </xdr:to>
    <xdr:sp macro="" textlink="">
      <xdr:nvSpPr>
        <xdr:cNvPr id="3" name="Diagrama de flujo: proceso 6">
          <a:extLst>
            <a:ext uri="{FF2B5EF4-FFF2-40B4-BE49-F238E27FC236}">
              <a16:creationId xmlns:a16="http://schemas.microsoft.com/office/drawing/2014/main" id="{00000000-0008-0000-0200-000003000000}"/>
            </a:ext>
          </a:extLst>
        </xdr:cNvPr>
        <xdr:cNvSpPr/>
      </xdr:nvSpPr>
      <xdr:spPr>
        <a:xfrm>
          <a:off x="190499" y="0"/>
          <a:ext cx="2215817" cy="571500"/>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10</xdr:col>
      <xdr:colOff>299286</xdr:colOff>
      <xdr:row>0</xdr:row>
      <xdr:rowOff>0</xdr:rowOff>
    </xdr:from>
    <xdr:to>
      <xdr:col>12</xdr:col>
      <xdr:colOff>64570</xdr:colOff>
      <xdr:row>1</xdr:row>
      <xdr:rowOff>17145</xdr:rowOff>
    </xdr:to>
    <xdr:pic>
      <xdr:nvPicPr>
        <xdr:cNvPr id="4" name="Imagen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8970" y="0"/>
          <a:ext cx="1449705" cy="3981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190499</xdr:colOff>
      <xdr:row>0</xdr:row>
      <xdr:rowOff>0</xdr:rowOff>
    </xdr:from>
    <xdr:to>
      <xdr:col>3</xdr:col>
      <xdr:colOff>1153027</xdr:colOff>
      <xdr:row>1</xdr:row>
      <xdr:rowOff>30079</xdr:rowOff>
    </xdr:to>
    <xdr:sp macro="" textlink="">
      <xdr:nvSpPr>
        <xdr:cNvPr id="4" name="Diagrama de flujo: proceso 6">
          <a:extLst>
            <a:ext uri="{FF2B5EF4-FFF2-40B4-BE49-F238E27FC236}">
              <a16:creationId xmlns:a16="http://schemas.microsoft.com/office/drawing/2014/main" id="{00000000-0008-0000-0300-000004000000}"/>
            </a:ext>
          </a:extLst>
        </xdr:cNvPr>
        <xdr:cNvSpPr/>
      </xdr:nvSpPr>
      <xdr:spPr>
        <a:xfrm>
          <a:off x="190499" y="0"/>
          <a:ext cx="2200778" cy="411079"/>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10</xdr:col>
      <xdr:colOff>285750</xdr:colOff>
      <xdr:row>0</xdr:row>
      <xdr:rowOff>0</xdr:rowOff>
    </xdr:from>
    <xdr:to>
      <xdr:col>12</xdr:col>
      <xdr:colOff>51034</xdr:colOff>
      <xdr:row>1</xdr:row>
      <xdr:rowOff>17145</xdr:rowOff>
    </xdr:to>
    <xdr:pic>
      <xdr:nvPicPr>
        <xdr:cNvPr id="6" name="Imagen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39150" y="0"/>
          <a:ext cx="1441684" cy="398145"/>
        </a:xfrm>
        <a:prstGeom prst="rect">
          <a:avLst/>
        </a:prstGeom>
      </xdr:spPr>
    </xdr:pic>
    <xdr:clientData/>
  </xdr:twoCellAnchor>
  <xdr:twoCellAnchor>
    <xdr:from>
      <xdr:col>0</xdr:col>
      <xdr:colOff>190499</xdr:colOff>
      <xdr:row>0</xdr:row>
      <xdr:rowOff>0</xdr:rowOff>
    </xdr:from>
    <xdr:to>
      <xdr:col>3</xdr:col>
      <xdr:colOff>1153027</xdr:colOff>
      <xdr:row>1</xdr:row>
      <xdr:rowOff>30079</xdr:rowOff>
    </xdr:to>
    <xdr:sp macro="" textlink="">
      <xdr:nvSpPr>
        <xdr:cNvPr id="5" name="Diagrama de flujo: proceso 6">
          <a:extLst>
            <a:ext uri="{FF2B5EF4-FFF2-40B4-BE49-F238E27FC236}">
              <a16:creationId xmlns:a16="http://schemas.microsoft.com/office/drawing/2014/main" id="{00000000-0008-0000-0300-000005000000}"/>
            </a:ext>
          </a:extLst>
        </xdr:cNvPr>
        <xdr:cNvSpPr/>
      </xdr:nvSpPr>
      <xdr:spPr>
        <a:xfrm>
          <a:off x="190499" y="0"/>
          <a:ext cx="2200778" cy="411079"/>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190499</xdr:colOff>
      <xdr:row>0</xdr:row>
      <xdr:rowOff>0</xdr:rowOff>
    </xdr:from>
    <xdr:to>
      <xdr:col>3</xdr:col>
      <xdr:colOff>1153027</xdr:colOff>
      <xdr:row>1</xdr:row>
      <xdr:rowOff>30079</xdr:rowOff>
    </xdr:to>
    <xdr:sp macro="" textlink="">
      <xdr:nvSpPr>
        <xdr:cNvPr id="2" name="Diagrama de flujo: proceso 6">
          <a:extLst>
            <a:ext uri="{FF2B5EF4-FFF2-40B4-BE49-F238E27FC236}">
              <a16:creationId xmlns:a16="http://schemas.microsoft.com/office/drawing/2014/main" id="{00000000-0008-0000-0400-000002000000}"/>
            </a:ext>
          </a:extLst>
        </xdr:cNvPr>
        <xdr:cNvSpPr/>
      </xdr:nvSpPr>
      <xdr:spPr>
        <a:xfrm>
          <a:off x="190499" y="0"/>
          <a:ext cx="2200778" cy="411079"/>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10</xdr:col>
      <xdr:colOff>285750</xdr:colOff>
      <xdr:row>0</xdr:row>
      <xdr:rowOff>0</xdr:rowOff>
    </xdr:from>
    <xdr:to>
      <xdr:col>12</xdr:col>
      <xdr:colOff>51034</xdr:colOff>
      <xdr:row>1</xdr:row>
      <xdr:rowOff>17145</xdr:rowOff>
    </xdr:to>
    <xdr:pic>
      <xdr:nvPicPr>
        <xdr:cNvPr id="4" name="Imagen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39150" y="0"/>
          <a:ext cx="1441684" cy="398145"/>
        </a:xfrm>
        <a:prstGeom prst="rect">
          <a:avLst/>
        </a:prstGeom>
      </xdr:spPr>
    </xdr:pic>
    <xdr:clientData/>
  </xdr:twoCellAnchor>
  <xdr:twoCellAnchor>
    <xdr:from>
      <xdr:col>0</xdr:col>
      <xdr:colOff>190499</xdr:colOff>
      <xdr:row>0</xdr:row>
      <xdr:rowOff>0</xdr:rowOff>
    </xdr:from>
    <xdr:to>
      <xdr:col>3</xdr:col>
      <xdr:colOff>1153027</xdr:colOff>
      <xdr:row>1</xdr:row>
      <xdr:rowOff>30079</xdr:rowOff>
    </xdr:to>
    <xdr:sp macro="" textlink="">
      <xdr:nvSpPr>
        <xdr:cNvPr id="5" name="Diagrama de flujo: proceso 6">
          <a:extLst>
            <a:ext uri="{FF2B5EF4-FFF2-40B4-BE49-F238E27FC236}">
              <a16:creationId xmlns:a16="http://schemas.microsoft.com/office/drawing/2014/main" id="{00000000-0008-0000-0400-000005000000}"/>
            </a:ext>
          </a:extLst>
        </xdr:cNvPr>
        <xdr:cNvSpPr/>
      </xdr:nvSpPr>
      <xdr:spPr>
        <a:xfrm>
          <a:off x="190499" y="0"/>
          <a:ext cx="2200778" cy="411079"/>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190499</xdr:colOff>
      <xdr:row>0</xdr:row>
      <xdr:rowOff>0</xdr:rowOff>
    </xdr:from>
    <xdr:to>
      <xdr:col>3</xdr:col>
      <xdr:colOff>1153027</xdr:colOff>
      <xdr:row>1</xdr:row>
      <xdr:rowOff>30079</xdr:rowOff>
    </xdr:to>
    <xdr:sp macro="" textlink="">
      <xdr:nvSpPr>
        <xdr:cNvPr id="2" name="Diagrama de flujo: proceso 6">
          <a:extLst>
            <a:ext uri="{FF2B5EF4-FFF2-40B4-BE49-F238E27FC236}">
              <a16:creationId xmlns:a16="http://schemas.microsoft.com/office/drawing/2014/main" id="{00000000-0008-0000-0500-000002000000}"/>
            </a:ext>
          </a:extLst>
        </xdr:cNvPr>
        <xdr:cNvSpPr/>
      </xdr:nvSpPr>
      <xdr:spPr>
        <a:xfrm>
          <a:off x="190499" y="0"/>
          <a:ext cx="2200778" cy="411079"/>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10</xdr:col>
      <xdr:colOff>285750</xdr:colOff>
      <xdr:row>0</xdr:row>
      <xdr:rowOff>0</xdr:rowOff>
    </xdr:from>
    <xdr:to>
      <xdr:col>12</xdr:col>
      <xdr:colOff>51034</xdr:colOff>
      <xdr:row>1</xdr:row>
      <xdr:rowOff>17145</xdr:rowOff>
    </xdr:to>
    <xdr:pic>
      <xdr:nvPicPr>
        <xdr:cNvPr id="4" name="Imagen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39150" y="0"/>
          <a:ext cx="1441684" cy="3981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190499</xdr:colOff>
      <xdr:row>0</xdr:row>
      <xdr:rowOff>0</xdr:rowOff>
    </xdr:from>
    <xdr:to>
      <xdr:col>3</xdr:col>
      <xdr:colOff>1153027</xdr:colOff>
      <xdr:row>1</xdr:row>
      <xdr:rowOff>30079</xdr:rowOff>
    </xdr:to>
    <xdr:sp macro="" textlink="">
      <xdr:nvSpPr>
        <xdr:cNvPr id="2" name="Diagrama de flujo: proceso 6">
          <a:extLst>
            <a:ext uri="{FF2B5EF4-FFF2-40B4-BE49-F238E27FC236}">
              <a16:creationId xmlns:a16="http://schemas.microsoft.com/office/drawing/2014/main" id="{00000000-0008-0000-0600-000002000000}"/>
            </a:ext>
          </a:extLst>
        </xdr:cNvPr>
        <xdr:cNvSpPr/>
      </xdr:nvSpPr>
      <xdr:spPr>
        <a:xfrm>
          <a:off x="190499" y="0"/>
          <a:ext cx="2200778" cy="411079"/>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10</xdr:col>
      <xdr:colOff>285750</xdr:colOff>
      <xdr:row>0</xdr:row>
      <xdr:rowOff>0</xdr:rowOff>
    </xdr:from>
    <xdr:to>
      <xdr:col>12</xdr:col>
      <xdr:colOff>51034</xdr:colOff>
      <xdr:row>1</xdr:row>
      <xdr:rowOff>17145</xdr:rowOff>
    </xdr:to>
    <xdr:pic>
      <xdr:nvPicPr>
        <xdr:cNvPr id="4" name="Imagen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39150" y="0"/>
          <a:ext cx="1441684" cy="398145"/>
        </a:xfrm>
        <a:prstGeom prst="rect">
          <a:avLst/>
        </a:prstGeom>
      </xdr:spPr>
    </xdr:pic>
    <xdr:clientData/>
  </xdr:twoCellAnchor>
  <xdr:twoCellAnchor>
    <xdr:from>
      <xdr:col>0</xdr:col>
      <xdr:colOff>190499</xdr:colOff>
      <xdr:row>0</xdr:row>
      <xdr:rowOff>0</xdr:rowOff>
    </xdr:from>
    <xdr:to>
      <xdr:col>3</xdr:col>
      <xdr:colOff>1153027</xdr:colOff>
      <xdr:row>1</xdr:row>
      <xdr:rowOff>30079</xdr:rowOff>
    </xdr:to>
    <xdr:sp macro="" textlink="">
      <xdr:nvSpPr>
        <xdr:cNvPr id="5" name="Diagrama de flujo: proceso 6">
          <a:extLst>
            <a:ext uri="{FF2B5EF4-FFF2-40B4-BE49-F238E27FC236}">
              <a16:creationId xmlns:a16="http://schemas.microsoft.com/office/drawing/2014/main" id="{00000000-0008-0000-0600-000005000000}"/>
            </a:ext>
          </a:extLst>
        </xdr:cNvPr>
        <xdr:cNvSpPr/>
      </xdr:nvSpPr>
      <xdr:spPr>
        <a:xfrm>
          <a:off x="190499" y="0"/>
          <a:ext cx="2200778" cy="411079"/>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238125</xdr:colOff>
      <xdr:row>0</xdr:row>
      <xdr:rowOff>9525</xdr:rowOff>
    </xdr:from>
    <xdr:to>
      <xdr:col>2</xdr:col>
      <xdr:colOff>1025192</xdr:colOff>
      <xdr:row>1</xdr:row>
      <xdr:rowOff>38100</xdr:rowOff>
    </xdr:to>
    <xdr:sp macro="" textlink="">
      <xdr:nvSpPr>
        <xdr:cNvPr id="3" name="Diagrama de flujo: proceso 6">
          <a:extLst>
            <a:ext uri="{FF2B5EF4-FFF2-40B4-BE49-F238E27FC236}">
              <a16:creationId xmlns:a16="http://schemas.microsoft.com/office/drawing/2014/main" id="{00000000-0008-0000-0700-000003000000}"/>
            </a:ext>
          </a:extLst>
        </xdr:cNvPr>
        <xdr:cNvSpPr/>
      </xdr:nvSpPr>
      <xdr:spPr>
        <a:xfrm>
          <a:off x="238125" y="9525"/>
          <a:ext cx="2072942" cy="571500"/>
        </a:xfrm>
        <a:prstGeom prst="flowChartProcess">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s-ES" sz="10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MANTENIMIENTO DE FIBRA ÓPTICA</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a:p>
          <a:pPr algn="ctr">
            <a:spcAft>
              <a:spcPts val="0"/>
            </a:spcAft>
          </a:pPr>
          <a:r>
            <a:rPr lang="es-ES" sz="800">
              <a:solidFill>
                <a:srgbClr val="0070C0"/>
              </a:solidFill>
              <a:effectLst/>
              <a:latin typeface="Calibri" panose="020F0502020204030204" pitchFamily="34" charset="0"/>
              <a:ea typeface="Times New Roman" panose="02020603050405020304" pitchFamily="18" charset="0"/>
              <a:cs typeface="Times New Roman" panose="02020603050405020304" pitchFamily="18" charset="0"/>
            </a:rPr>
            <a:t>Subgerencia de Mantenimiento</a:t>
          </a:r>
          <a:endParaRPr lang="es-AR" sz="1000">
            <a:effectLst/>
            <a:latin typeface="Verdana" panose="020B060403050404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5</xdr:col>
      <xdr:colOff>76200</xdr:colOff>
      <xdr:row>0</xdr:row>
      <xdr:rowOff>114300</xdr:rowOff>
    </xdr:from>
    <xdr:to>
      <xdr:col>7</xdr:col>
      <xdr:colOff>1905</xdr:colOff>
      <xdr:row>0</xdr:row>
      <xdr:rowOff>512445</xdr:rowOff>
    </xdr:to>
    <xdr:pic>
      <xdr:nvPicPr>
        <xdr:cNvPr id="4" name="Imagen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114300"/>
          <a:ext cx="1449705" cy="3981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E28"/>
  <sheetViews>
    <sheetView showGridLines="0" tabSelected="1" zoomScaleNormal="100" workbookViewId="0">
      <selection activeCell="K9" sqref="K9"/>
    </sheetView>
  </sheetViews>
  <sheetFormatPr baseColWidth="10" defaultRowHeight="12.75" x14ac:dyDescent="0.2"/>
  <cols>
    <col min="1" max="1" width="4.42578125" style="49" customWidth="1"/>
    <col min="2" max="2" width="32" style="49" customWidth="1"/>
    <col min="3" max="5" width="12.5703125" style="49" customWidth="1"/>
    <col min="6" max="16384" width="11.42578125" style="49"/>
  </cols>
  <sheetData>
    <row r="1" spans="1:5" ht="43.5" customHeight="1" x14ac:dyDescent="0.2"/>
    <row r="2" spans="1:5" ht="24.75" customHeight="1" thickBot="1" x14ac:dyDescent="0.25">
      <c r="B2" s="133" t="s">
        <v>17</v>
      </c>
      <c r="C2" s="133"/>
      <c r="D2" s="133"/>
      <c r="E2" s="133"/>
    </row>
    <row r="3" spans="1:5" ht="16.5" customHeight="1" thickTop="1" thickBot="1" x14ac:dyDescent="0.25">
      <c r="B3" s="53" t="s">
        <v>11</v>
      </c>
      <c r="C3" s="137"/>
      <c r="D3" s="137"/>
      <c r="E3" s="137"/>
    </row>
    <row r="4" spans="1:5" ht="16.5" customHeight="1" thickTop="1" thickBot="1" x14ac:dyDescent="0.25">
      <c r="B4" s="53" t="s">
        <v>1</v>
      </c>
      <c r="C4" s="127"/>
      <c r="D4" s="127"/>
      <c r="E4" s="127"/>
    </row>
    <row r="5" spans="1:5" ht="16.5" customHeight="1" thickTop="1" thickBot="1" x14ac:dyDescent="0.25">
      <c r="B5" s="53" t="s">
        <v>2</v>
      </c>
      <c r="C5" s="127"/>
      <c r="D5" s="127"/>
      <c r="E5" s="127"/>
    </row>
    <row r="6" spans="1:5" ht="16.5" customHeight="1" thickTop="1" thickBot="1" x14ac:dyDescent="0.25">
      <c r="B6" s="53" t="s">
        <v>15</v>
      </c>
      <c r="C6" s="127"/>
      <c r="D6" s="127"/>
      <c r="E6" s="127"/>
    </row>
    <row r="7" spans="1:5" ht="16.5" customHeight="1" thickTop="1" thickBot="1" x14ac:dyDescent="0.25">
      <c r="B7" s="53" t="s">
        <v>14</v>
      </c>
      <c r="C7" s="127"/>
      <c r="D7" s="127"/>
      <c r="E7" s="127"/>
    </row>
    <row r="8" spans="1:5" ht="16.5" customHeight="1" thickTop="1" thickBot="1" x14ac:dyDescent="0.25">
      <c r="B8" s="53" t="s">
        <v>13</v>
      </c>
      <c r="C8" s="130"/>
      <c r="D8" s="130"/>
      <c r="E8" s="130"/>
    </row>
    <row r="9" spans="1:5" ht="16.5" customHeight="1" thickTop="1" thickBot="1" x14ac:dyDescent="0.25">
      <c r="B9" s="53" t="s">
        <v>12</v>
      </c>
      <c r="C9" s="127"/>
      <c r="D9" s="127"/>
      <c r="E9" s="127"/>
    </row>
    <row r="10" spans="1:5" ht="16.5" customHeight="1" thickTop="1" thickBot="1" x14ac:dyDescent="0.25">
      <c r="A10" s="50"/>
      <c r="B10" s="53" t="s">
        <v>18</v>
      </c>
      <c r="C10" s="127"/>
      <c r="D10" s="127"/>
      <c r="E10" s="127"/>
    </row>
    <row r="11" spans="1:5" ht="16.5" customHeight="1" thickTop="1" thickBot="1" x14ac:dyDescent="0.25">
      <c r="A11" s="50"/>
      <c r="B11" s="53" t="s">
        <v>32</v>
      </c>
      <c r="C11" s="127"/>
      <c r="D11" s="127"/>
      <c r="E11" s="127"/>
    </row>
    <row r="12" spans="1:5" ht="16.5" customHeight="1" thickTop="1" thickBot="1" x14ac:dyDescent="0.25">
      <c r="A12" s="50"/>
      <c r="B12" s="53" t="s">
        <v>19</v>
      </c>
      <c r="C12" s="127"/>
      <c r="D12" s="128"/>
      <c r="E12" s="129"/>
    </row>
    <row r="13" spans="1:5" ht="27" thickTop="1" thickBot="1" x14ac:dyDescent="0.25">
      <c r="A13" s="50"/>
      <c r="B13" s="53" t="s">
        <v>109</v>
      </c>
      <c r="C13" s="135"/>
      <c r="D13" s="135"/>
      <c r="E13" s="135"/>
    </row>
    <row r="14" spans="1:5" ht="16.5" customHeight="1" thickTop="1" thickBot="1" x14ac:dyDescent="0.25">
      <c r="A14" s="50"/>
      <c r="B14" s="53" t="s">
        <v>50</v>
      </c>
      <c r="C14" s="136"/>
      <c r="D14" s="136"/>
      <c r="E14" s="136"/>
    </row>
    <row r="15" spans="1:5" ht="16.5" customHeight="1" thickTop="1" thickBot="1" x14ac:dyDescent="0.25">
      <c r="A15" s="50"/>
      <c r="B15" s="53" t="s">
        <v>21</v>
      </c>
      <c r="C15" s="127"/>
      <c r="D15" s="127"/>
      <c r="E15" s="127"/>
    </row>
    <row r="16" spans="1:5" ht="16.5" customHeight="1" thickTop="1" thickBot="1" x14ac:dyDescent="0.25">
      <c r="A16" s="50"/>
      <c r="B16" s="53" t="s">
        <v>20</v>
      </c>
      <c r="C16" s="127"/>
      <c r="D16" s="127"/>
      <c r="E16" s="127"/>
    </row>
    <row r="17" spans="1:5" ht="16.5" customHeight="1" thickTop="1" thickBot="1" x14ac:dyDescent="0.25">
      <c r="A17" s="50"/>
      <c r="B17" s="134" t="s">
        <v>16</v>
      </c>
      <c r="C17" s="134"/>
      <c r="D17" s="134"/>
      <c r="E17" s="134"/>
    </row>
    <row r="18" spans="1:5" ht="16.5" customHeight="1" thickTop="1" thickBot="1" x14ac:dyDescent="0.25">
      <c r="B18" s="53" t="s">
        <v>3</v>
      </c>
      <c r="C18" s="127"/>
      <c r="D18" s="127"/>
      <c r="E18" s="127"/>
    </row>
    <row r="19" spans="1:5" ht="16.5" customHeight="1" thickTop="1" thickBot="1" x14ac:dyDescent="0.25">
      <c r="B19" s="53" t="s">
        <v>4</v>
      </c>
      <c r="C19" s="127"/>
      <c r="D19" s="127"/>
      <c r="E19" s="127"/>
    </row>
    <row r="20" spans="1:5" ht="16.5" customHeight="1" thickTop="1" thickBot="1" x14ac:dyDescent="0.25">
      <c r="B20" s="134" t="s">
        <v>34</v>
      </c>
      <c r="C20" s="134"/>
      <c r="D20" s="134"/>
      <c r="E20" s="134"/>
    </row>
    <row r="21" spans="1:5" ht="16.5" customHeight="1" thickTop="1" thickBot="1" x14ac:dyDescent="0.25">
      <c r="B21" s="53" t="s">
        <v>33</v>
      </c>
      <c r="C21" s="127"/>
      <c r="D21" s="127"/>
      <c r="E21" s="127"/>
    </row>
    <row r="22" spans="1:5" ht="16.5" customHeight="1" thickTop="1" thickBot="1" x14ac:dyDescent="0.25">
      <c r="B22" s="53" t="s">
        <v>35</v>
      </c>
      <c r="C22" s="127"/>
      <c r="D22" s="127"/>
      <c r="E22" s="127"/>
    </row>
    <row r="23" spans="1:5" ht="16.5" customHeight="1" thickTop="1" thickBot="1" x14ac:dyDescent="0.25">
      <c r="B23" s="53" t="s">
        <v>36</v>
      </c>
      <c r="C23" s="127"/>
      <c r="D23" s="127"/>
      <c r="E23" s="127"/>
    </row>
    <row r="24" spans="1:5" ht="16.5" customHeight="1" thickTop="1" x14ac:dyDescent="0.2"/>
    <row r="25" spans="1:5" ht="61.5" customHeight="1" x14ac:dyDescent="0.2">
      <c r="B25" s="131" t="s">
        <v>52</v>
      </c>
      <c r="C25" s="131"/>
      <c r="D25" s="131"/>
      <c r="E25" s="131"/>
    </row>
    <row r="26" spans="1:5" ht="39" customHeight="1" thickBot="1" x14ac:dyDescent="0.25">
      <c r="B26" s="132" t="s">
        <v>51</v>
      </c>
      <c r="C26" s="132"/>
      <c r="D26" s="132"/>
      <c r="E26" s="132"/>
    </row>
    <row r="27" spans="1:5" x14ac:dyDescent="0.2">
      <c r="B27" s="121" t="s">
        <v>129</v>
      </c>
      <c r="C27" s="122"/>
      <c r="D27" s="122"/>
      <c r="E27" s="123"/>
    </row>
    <row r="28" spans="1:5" ht="13.5" thickBot="1" x14ac:dyDescent="0.25">
      <c r="B28" s="124" t="s">
        <v>130</v>
      </c>
      <c r="C28" s="125"/>
      <c r="D28" s="125"/>
      <c r="E28" s="126"/>
    </row>
  </sheetData>
  <mergeCells count="24">
    <mergeCell ref="B25:E25"/>
    <mergeCell ref="B26:E26"/>
    <mergeCell ref="B2:E2"/>
    <mergeCell ref="B20:E20"/>
    <mergeCell ref="C21:E21"/>
    <mergeCell ref="C22:E22"/>
    <mergeCell ref="C23:E23"/>
    <mergeCell ref="C13:E13"/>
    <mergeCell ref="C14:E14"/>
    <mergeCell ref="C15:E15"/>
    <mergeCell ref="C16:E16"/>
    <mergeCell ref="B17:E17"/>
    <mergeCell ref="C18:E18"/>
    <mergeCell ref="C19:E19"/>
    <mergeCell ref="C3:E3"/>
    <mergeCell ref="C4:E4"/>
    <mergeCell ref="C5:E5"/>
    <mergeCell ref="C6:E6"/>
    <mergeCell ref="C12:E12"/>
    <mergeCell ref="C7:E7"/>
    <mergeCell ref="C8:E8"/>
    <mergeCell ref="C9:E9"/>
    <mergeCell ref="C10:E10"/>
    <mergeCell ref="C11:E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workbookViewId="0">
      <selection activeCell="D35" sqref="D35"/>
    </sheetView>
  </sheetViews>
  <sheetFormatPr baseColWidth="10" defaultRowHeight="15" x14ac:dyDescent="0.25"/>
  <cols>
    <col min="1" max="1" width="13.140625" customWidth="1"/>
    <col min="2" max="2" width="25.28515625" style="71" customWidth="1"/>
    <col min="3" max="4" width="16.140625" style="71" bestFit="1" customWidth="1"/>
    <col min="5" max="5" width="14.7109375" style="71" bestFit="1" customWidth="1"/>
  </cols>
  <sheetData>
    <row r="1" spans="1:8" ht="41.25" customHeight="1" x14ac:dyDescent="0.25">
      <c r="C1" s="73"/>
      <c r="D1" s="73"/>
      <c r="E1" s="73"/>
    </row>
    <row r="2" spans="1:8" x14ac:dyDescent="0.25">
      <c r="B2" s="138" t="s">
        <v>99</v>
      </c>
      <c r="C2" s="139"/>
      <c r="D2" s="139"/>
      <c r="E2" s="140"/>
    </row>
    <row r="3" spans="1:8" ht="15.75" thickBot="1" x14ac:dyDescent="0.3">
      <c r="B3" s="145" t="s">
        <v>76</v>
      </c>
      <c r="C3" s="146"/>
      <c r="D3" s="147" t="s">
        <v>79</v>
      </c>
      <c r="E3" s="148"/>
    </row>
    <row r="4" spans="1:8" ht="16.5" thickTop="1" thickBot="1" x14ac:dyDescent="0.3">
      <c r="B4" s="149" t="s">
        <v>77</v>
      </c>
      <c r="C4" s="150"/>
      <c r="D4" s="153">
        <v>1467</v>
      </c>
      <c r="E4" s="153"/>
    </row>
    <row r="5" spans="1:8" ht="16.5" thickTop="1" thickBot="1" x14ac:dyDescent="0.3">
      <c r="B5" s="151" t="s">
        <v>78</v>
      </c>
      <c r="C5" s="152"/>
      <c r="D5" s="153">
        <v>1468</v>
      </c>
      <c r="E5" s="153"/>
    </row>
    <row r="6" spans="1:8" ht="16.5" thickTop="1" thickBot="1" x14ac:dyDescent="0.3">
      <c r="A6" s="4"/>
      <c r="B6" s="154" t="s">
        <v>100</v>
      </c>
      <c r="C6" s="155"/>
      <c r="D6" s="156"/>
      <c r="E6" s="157"/>
    </row>
    <row r="7" spans="1:8" ht="16.5" thickTop="1" thickBot="1" x14ac:dyDescent="0.3">
      <c r="A7" s="6"/>
      <c r="B7" s="158" t="s">
        <v>79</v>
      </c>
      <c r="C7" s="159"/>
      <c r="D7" s="160" t="s">
        <v>128</v>
      </c>
      <c r="E7" s="160"/>
    </row>
    <row r="8" spans="1:8" ht="15.75" thickTop="1" x14ac:dyDescent="0.25">
      <c r="B8" s="141" t="s">
        <v>101</v>
      </c>
      <c r="C8" s="142"/>
      <c r="D8" s="143"/>
      <c r="E8" s="144"/>
    </row>
    <row r="9" spans="1:8" ht="15.75" thickBot="1" x14ac:dyDescent="0.3">
      <c r="B9" s="163" t="s">
        <v>76</v>
      </c>
      <c r="C9" s="164"/>
      <c r="D9" s="161" t="s">
        <v>79</v>
      </c>
      <c r="E9" s="162"/>
    </row>
    <row r="10" spans="1:8" ht="16.5" thickTop="1" thickBot="1" x14ac:dyDescent="0.3">
      <c r="B10" s="149" t="s">
        <v>53</v>
      </c>
      <c r="C10" s="150"/>
      <c r="D10" s="175">
        <v>-79</v>
      </c>
      <c r="E10" s="175"/>
    </row>
    <row r="11" spans="1:8" ht="16.5" thickTop="1" thickBot="1" x14ac:dyDescent="0.3">
      <c r="B11" s="149" t="s">
        <v>54</v>
      </c>
      <c r="C11" s="174"/>
      <c r="D11" s="169">
        <v>-81</v>
      </c>
      <c r="E11" s="169"/>
    </row>
    <row r="12" spans="1:8" ht="15.75" thickTop="1" x14ac:dyDescent="0.25">
      <c r="B12" s="165" t="s">
        <v>80</v>
      </c>
      <c r="C12" s="166"/>
      <c r="D12" s="167"/>
      <c r="E12" s="168"/>
      <c r="F12" s="74"/>
    </row>
    <row r="13" spans="1:8" ht="29.25" thickBot="1" x14ac:dyDescent="0.3">
      <c r="B13" s="93" t="s">
        <v>81</v>
      </c>
      <c r="C13" s="94" t="s">
        <v>82</v>
      </c>
      <c r="D13" s="95" t="s">
        <v>85</v>
      </c>
      <c r="E13" s="95" t="s">
        <v>86</v>
      </c>
    </row>
    <row r="14" spans="1:8" ht="16.5" thickTop="1" thickBot="1" x14ac:dyDescent="0.3">
      <c r="B14" s="72" t="s">
        <v>71</v>
      </c>
      <c r="C14" s="72" t="s">
        <v>56</v>
      </c>
      <c r="D14" s="72" t="s">
        <v>87</v>
      </c>
      <c r="E14" s="72" t="s">
        <v>83</v>
      </c>
    </row>
    <row r="15" spans="1:8" ht="16.5" thickTop="1" thickBot="1" x14ac:dyDescent="0.3">
      <c r="B15" s="72" t="s">
        <v>55</v>
      </c>
      <c r="C15" s="72" t="s">
        <v>57</v>
      </c>
      <c r="D15" s="72" t="s">
        <v>88</v>
      </c>
      <c r="E15" s="72" t="s">
        <v>83</v>
      </c>
    </row>
    <row r="16" spans="1:8" ht="16.5" thickTop="1" thickBot="1" x14ac:dyDescent="0.3">
      <c r="B16" s="72" t="s">
        <v>55</v>
      </c>
      <c r="C16" s="72" t="s">
        <v>58</v>
      </c>
      <c r="D16" s="72" t="s">
        <v>89</v>
      </c>
      <c r="E16" s="72" t="s">
        <v>83</v>
      </c>
      <c r="H16" s="96"/>
    </row>
    <row r="17" spans="2:5" ht="16.5" thickTop="1" thickBot="1" x14ac:dyDescent="0.3">
      <c r="B17" s="72" t="s">
        <v>55</v>
      </c>
      <c r="C17" s="72" t="s">
        <v>59</v>
      </c>
      <c r="D17" s="72" t="s">
        <v>90</v>
      </c>
      <c r="E17" s="72" t="s">
        <v>83</v>
      </c>
    </row>
    <row r="18" spans="2:5" ht="16.5" thickTop="1" thickBot="1" x14ac:dyDescent="0.3">
      <c r="B18" s="72" t="s">
        <v>55</v>
      </c>
      <c r="C18" s="72" t="s">
        <v>60</v>
      </c>
      <c r="D18" s="72" t="s">
        <v>91</v>
      </c>
      <c r="E18" s="72" t="s">
        <v>83</v>
      </c>
    </row>
    <row r="19" spans="2:5" ht="16.5" thickTop="1" thickBot="1" x14ac:dyDescent="0.3">
      <c r="B19" s="72" t="s">
        <v>62</v>
      </c>
      <c r="C19" s="72" t="s">
        <v>61</v>
      </c>
      <c r="D19" s="72" t="s">
        <v>92</v>
      </c>
      <c r="E19" s="72" t="s">
        <v>83</v>
      </c>
    </row>
    <row r="20" spans="2:5" ht="16.5" thickTop="1" thickBot="1" x14ac:dyDescent="0.3">
      <c r="B20" s="72" t="s">
        <v>64</v>
      </c>
      <c r="C20" s="72" t="s">
        <v>63</v>
      </c>
      <c r="D20" s="72" t="s">
        <v>93</v>
      </c>
      <c r="E20" s="72" t="s">
        <v>83</v>
      </c>
    </row>
    <row r="21" spans="2:5" ht="16.5" thickTop="1" thickBot="1" x14ac:dyDescent="0.3">
      <c r="B21" s="72" t="s">
        <v>66</v>
      </c>
      <c r="C21" s="72" t="s">
        <v>65</v>
      </c>
      <c r="D21" s="72" t="s">
        <v>94</v>
      </c>
      <c r="E21" s="72" t="s">
        <v>84</v>
      </c>
    </row>
    <row r="22" spans="2:5" ht="16.5" thickTop="1" thickBot="1" x14ac:dyDescent="0.3">
      <c r="B22" s="72" t="s">
        <v>72</v>
      </c>
      <c r="C22" s="72" t="s">
        <v>65</v>
      </c>
      <c r="D22" s="72" t="s">
        <v>95</v>
      </c>
      <c r="E22" s="72" t="s">
        <v>84</v>
      </c>
    </row>
    <row r="23" spans="2:5" ht="16.5" thickTop="1" thickBot="1" x14ac:dyDescent="0.3">
      <c r="B23" s="72" t="s">
        <v>73</v>
      </c>
      <c r="C23" s="72" t="s">
        <v>67</v>
      </c>
      <c r="D23" s="72" t="s">
        <v>74</v>
      </c>
      <c r="E23" s="72" t="s">
        <v>84</v>
      </c>
    </row>
    <row r="24" spans="2:5" ht="16.5" thickTop="1" thickBot="1" x14ac:dyDescent="0.3">
      <c r="B24" s="72" t="s">
        <v>131</v>
      </c>
      <c r="C24" s="72" t="s">
        <v>67</v>
      </c>
      <c r="D24" s="72" t="s">
        <v>75</v>
      </c>
      <c r="E24" s="72" t="s">
        <v>84</v>
      </c>
    </row>
    <row r="25" spans="2:5" ht="16.5" thickTop="1" thickBot="1" x14ac:dyDescent="0.3">
      <c r="B25" s="72" t="s">
        <v>132</v>
      </c>
      <c r="C25" s="72" t="s">
        <v>67</v>
      </c>
      <c r="D25" s="72" t="s">
        <v>96</v>
      </c>
      <c r="E25" s="72" t="s">
        <v>84</v>
      </c>
    </row>
    <row r="26" spans="2:5" ht="16.5" thickTop="1" thickBot="1" x14ac:dyDescent="0.3">
      <c r="B26" s="72" t="s">
        <v>132</v>
      </c>
      <c r="C26" s="72" t="s">
        <v>69</v>
      </c>
      <c r="D26" s="72" t="s">
        <v>97</v>
      </c>
      <c r="E26" s="72" t="s">
        <v>84</v>
      </c>
    </row>
    <row r="27" spans="2:5" ht="16.5" thickTop="1" thickBot="1" x14ac:dyDescent="0.3">
      <c r="B27" s="72" t="s">
        <v>68</v>
      </c>
      <c r="C27" s="72" t="s">
        <v>70</v>
      </c>
      <c r="D27" s="72" t="s">
        <v>98</v>
      </c>
      <c r="E27" s="72" t="s">
        <v>84</v>
      </c>
    </row>
    <row r="28" spans="2:5" ht="15.75" thickTop="1" x14ac:dyDescent="0.25">
      <c r="B28" s="138" t="s">
        <v>108</v>
      </c>
      <c r="C28" s="139"/>
      <c r="D28" s="139"/>
      <c r="E28" s="140"/>
    </row>
    <row r="29" spans="2:5" ht="15.75" thickBot="1" x14ac:dyDescent="0.3">
      <c r="B29" s="170"/>
      <c r="C29" s="171"/>
      <c r="D29" s="171"/>
      <c r="E29" s="172"/>
    </row>
    <row r="30" spans="2:5" ht="15.75" customHeight="1" thickTop="1" thickBot="1" x14ac:dyDescent="0.3">
      <c r="B30" s="173" t="s">
        <v>110</v>
      </c>
      <c r="C30" s="173"/>
      <c r="D30" s="173"/>
      <c r="E30" s="173"/>
    </row>
    <row r="31" spans="2:5" ht="16.5" thickTop="1" thickBot="1" x14ac:dyDescent="0.3">
      <c r="B31" s="173"/>
      <c r="C31" s="173"/>
      <c r="D31" s="173"/>
      <c r="E31" s="173"/>
    </row>
    <row r="32" spans="2:5" ht="15.75" thickTop="1" x14ac:dyDescent="0.25"/>
  </sheetData>
  <mergeCells count="21">
    <mergeCell ref="B28:E28"/>
    <mergeCell ref="B29:E29"/>
    <mergeCell ref="B30:E31"/>
    <mergeCell ref="B11:C11"/>
    <mergeCell ref="D10:E10"/>
    <mergeCell ref="D9:E9"/>
    <mergeCell ref="B9:C9"/>
    <mergeCell ref="B12:E12"/>
    <mergeCell ref="D11:E11"/>
    <mergeCell ref="B10:C10"/>
    <mergeCell ref="B2:E2"/>
    <mergeCell ref="B8:E8"/>
    <mergeCell ref="B3:C3"/>
    <mergeCell ref="D3:E3"/>
    <mergeCell ref="B4:C4"/>
    <mergeCell ref="B5:C5"/>
    <mergeCell ref="D4:E4"/>
    <mergeCell ref="D5:E5"/>
    <mergeCell ref="B6:E6"/>
    <mergeCell ref="B7:C7"/>
    <mergeCell ref="D7:E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N29"/>
  <sheetViews>
    <sheetView showGridLines="0" zoomScaleNormal="100" workbookViewId="0">
      <pane ySplit="8" topLeftCell="A9" activePane="bottomLeft" state="frozen"/>
      <selection pane="bottomLeft" activeCell="H9" sqref="H9"/>
    </sheetView>
  </sheetViews>
  <sheetFormatPr baseColWidth="10" defaultColWidth="9.140625" defaultRowHeight="15" x14ac:dyDescent="0.25"/>
  <cols>
    <col min="1" max="1" width="4.28515625" customWidth="1"/>
    <col min="2" max="3" width="7.140625" customWidth="1"/>
    <col min="4" max="4" width="17.85546875" customWidth="1"/>
    <col min="5" max="5" width="23" bestFit="1" customWidth="1"/>
    <col min="6" max="12" width="12.5703125" customWidth="1"/>
    <col min="13" max="13" width="9.28515625" customWidth="1"/>
  </cols>
  <sheetData>
    <row r="1" spans="1:14" ht="30" customHeight="1" thickBot="1" x14ac:dyDescent="0.35">
      <c r="B1" s="176" t="s">
        <v>38</v>
      </c>
      <c r="C1" s="176"/>
      <c r="D1" s="176"/>
      <c r="E1" s="176"/>
      <c r="F1" s="176"/>
      <c r="G1" s="176"/>
      <c r="H1" s="176"/>
      <c r="I1" s="176"/>
      <c r="J1" s="176"/>
      <c r="K1" s="176"/>
      <c r="L1" s="176"/>
    </row>
    <row r="2" spans="1:14" ht="16.5" customHeight="1" thickTop="1" thickBot="1" x14ac:dyDescent="0.3">
      <c r="B2" s="208" t="s">
        <v>49</v>
      </c>
      <c r="C2" s="209"/>
      <c r="D2" s="97" t="s">
        <v>1</v>
      </c>
      <c r="E2" s="189">
        <f>Caratula!C4</f>
        <v>0</v>
      </c>
      <c r="F2" s="190"/>
      <c r="G2" s="191"/>
      <c r="H2" s="182" t="s">
        <v>115</v>
      </c>
      <c r="I2" s="182"/>
      <c r="J2" s="182"/>
      <c r="K2" s="182"/>
      <c r="L2" s="183"/>
      <c r="M2" s="7"/>
      <c r="N2" s="7"/>
    </row>
    <row r="3" spans="1:14" ht="16.5" customHeight="1" thickTop="1" thickBot="1" x14ac:dyDescent="0.3">
      <c r="B3" s="210" t="s">
        <v>49</v>
      </c>
      <c r="C3" s="211"/>
      <c r="D3" s="97" t="s">
        <v>2</v>
      </c>
      <c r="E3" s="192">
        <f>Caratula!C5</f>
        <v>0</v>
      </c>
      <c r="F3" s="193"/>
      <c r="G3" s="194"/>
      <c r="H3" s="184"/>
      <c r="I3" s="184"/>
      <c r="J3" s="184"/>
      <c r="K3" s="184"/>
      <c r="L3" s="185"/>
      <c r="M3" s="7"/>
      <c r="N3" s="7"/>
    </row>
    <row r="4" spans="1:14" ht="16.5" thickTop="1" thickBot="1" x14ac:dyDescent="0.3">
      <c r="B4" s="212" t="s">
        <v>37</v>
      </c>
      <c r="C4" s="213"/>
      <c r="D4" s="97" t="s">
        <v>46</v>
      </c>
      <c r="E4" s="195"/>
      <c r="F4" s="196"/>
      <c r="G4" s="197"/>
      <c r="H4" s="184"/>
      <c r="I4" s="184"/>
      <c r="J4" s="184"/>
      <c r="K4" s="184"/>
      <c r="L4" s="185"/>
      <c r="M4" s="7"/>
      <c r="N4" s="7"/>
    </row>
    <row r="5" spans="1:14" ht="12" customHeight="1" thickTop="1" x14ac:dyDescent="0.25">
      <c r="B5" s="44"/>
      <c r="C5" s="45"/>
      <c r="D5" s="45"/>
      <c r="E5" s="45"/>
      <c r="F5" s="46"/>
      <c r="G5" s="47"/>
      <c r="H5" s="186"/>
      <c r="I5" s="187"/>
      <c r="J5" s="187"/>
      <c r="K5" s="187"/>
      <c r="L5" s="188"/>
    </row>
    <row r="6" spans="1:14" s="1" customFormat="1" ht="15.75" thickBot="1" x14ac:dyDescent="0.3">
      <c r="A6" s="27"/>
      <c r="B6" s="177" t="s">
        <v>24</v>
      </c>
      <c r="C6" s="177" t="s">
        <v>6</v>
      </c>
      <c r="D6" s="198" t="s">
        <v>40</v>
      </c>
      <c r="E6" s="205" t="s">
        <v>0</v>
      </c>
      <c r="F6" s="200" t="s">
        <v>47</v>
      </c>
      <c r="G6" s="202" t="s">
        <v>22</v>
      </c>
      <c r="H6" s="203"/>
      <c r="I6" s="203"/>
      <c r="J6" s="203"/>
      <c r="K6" s="203"/>
      <c r="L6" s="204"/>
    </row>
    <row r="7" spans="1:14" s="1" customFormat="1" ht="37.5" customHeight="1" thickTop="1" x14ac:dyDescent="0.25">
      <c r="A7" s="27"/>
      <c r="B7" s="178"/>
      <c r="C7" s="178"/>
      <c r="D7" s="199"/>
      <c r="E7" s="206"/>
      <c r="F7" s="201"/>
      <c r="G7" s="3" t="s">
        <v>114</v>
      </c>
      <c r="H7" s="5" t="s">
        <v>31</v>
      </c>
      <c r="I7" s="3" t="s">
        <v>48</v>
      </c>
      <c r="J7" s="12" t="s">
        <v>10</v>
      </c>
      <c r="K7" s="3" t="s">
        <v>28</v>
      </c>
      <c r="L7" s="24" t="s">
        <v>5</v>
      </c>
    </row>
    <row r="8" spans="1:14" s="1" customFormat="1" ht="19.5" customHeight="1" thickBot="1" x14ac:dyDescent="0.3">
      <c r="A8" s="27"/>
      <c r="B8" s="13" t="s">
        <v>49</v>
      </c>
      <c r="C8" s="15" t="s">
        <v>49</v>
      </c>
      <c r="D8" s="43" t="s">
        <v>37</v>
      </c>
      <c r="E8" s="28" t="s">
        <v>49</v>
      </c>
      <c r="F8" s="18" t="s">
        <v>37</v>
      </c>
      <c r="G8" s="19" t="s">
        <v>37</v>
      </c>
      <c r="H8" s="20" t="s">
        <v>37</v>
      </c>
      <c r="I8" s="19" t="s">
        <v>37</v>
      </c>
      <c r="J8" s="14" t="s">
        <v>49</v>
      </c>
      <c r="K8" s="19" t="s">
        <v>37</v>
      </c>
      <c r="L8" s="25" t="s">
        <v>49</v>
      </c>
    </row>
    <row r="9" spans="1:14" ht="15.75" thickTop="1" x14ac:dyDescent="0.25">
      <c r="A9" s="6"/>
      <c r="B9" s="179" t="s">
        <v>25</v>
      </c>
      <c r="C9" s="29">
        <v>1</v>
      </c>
      <c r="D9" s="40" t="s">
        <v>29</v>
      </c>
      <c r="E9" s="68" t="b">
        <f>IF(F9&lt;I26,"FO CORTADA",IF(F9&lt;I29,"LIMPIAR CONECTOR",IF(F9&lt;I25,"OK")))</f>
        <v>0</v>
      </c>
      <c r="F9" s="60"/>
      <c r="G9" s="48"/>
      <c r="H9" s="65"/>
      <c r="I9" s="63"/>
      <c r="J9" s="69" t="str">
        <f t="shared" ref="J9:J20" si="0">IF(E9="OK",(F9-I9),"FO cortada")</f>
        <v>FO cortada</v>
      </c>
      <c r="K9" s="21"/>
      <c r="L9" s="70" t="str">
        <f t="shared" ref="L9:L20" si="1">IF(E9="OK",(G9+K9)/2,"FO cortada")</f>
        <v>FO cortada</v>
      </c>
    </row>
    <row r="10" spans="1:14" x14ac:dyDescent="0.25">
      <c r="A10" s="6"/>
      <c r="B10" s="180"/>
      <c r="C10" s="30">
        <v>2</v>
      </c>
      <c r="D10" s="41" t="s">
        <v>29</v>
      </c>
      <c r="E10" s="68" t="b">
        <f>IF(F10&lt;I26,"FO CORTADA",IF(F10&lt;I29,"LIMPIAR CONECTOR",IF(F10&lt;I25,"OK")))</f>
        <v>0</v>
      </c>
      <c r="F10" s="61"/>
      <c r="G10" s="16"/>
      <c r="H10" s="66"/>
      <c r="I10" s="64"/>
      <c r="J10" s="69" t="str">
        <f t="shared" si="0"/>
        <v>FO cortada</v>
      </c>
      <c r="K10" s="22"/>
      <c r="L10" s="70" t="str">
        <f t="shared" si="1"/>
        <v>FO cortada</v>
      </c>
    </row>
    <row r="11" spans="1:14" x14ac:dyDescent="0.25">
      <c r="A11" s="6"/>
      <c r="B11" s="180"/>
      <c r="C11" s="31">
        <v>3</v>
      </c>
      <c r="D11" s="41" t="s">
        <v>29</v>
      </c>
      <c r="E11" s="68" t="b">
        <f>IF(F11&lt;I26,"FO CORTADA",IF(F11&lt;I29,"LIMPIAR CONECTOR",IF(F11&lt;I25,"OK")))</f>
        <v>0</v>
      </c>
      <c r="F11" s="61"/>
      <c r="G11" s="16"/>
      <c r="H11" s="66"/>
      <c r="I11" s="64"/>
      <c r="J11" s="69" t="str">
        <f t="shared" si="0"/>
        <v>FO cortada</v>
      </c>
      <c r="K11" s="22"/>
      <c r="L11" s="70" t="str">
        <f t="shared" si="1"/>
        <v>FO cortada</v>
      </c>
    </row>
    <row r="12" spans="1:14" x14ac:dyDescent="0.25">
      <c r="A12" s="6"/>
      <c r="B12" s="180"/>
      <c r="C12" s="85">
        <v>4</v>
      </c>
      <c r="D12" s="41" t="s">
        <v>29</v>
      </c>
      <c r="E12" s="68" t="b">
        <f>IF(F12&lt;I26,"FO CORTADA",IF(F12&lt;I29,"LIMPIAR CONECTOR",IF(F12&lt;I25,"OK")))</f>
        <v>0</v>
      </c>
      <c r="F12" s="61"/>
      <c r="G12" s="16"/>
      <c r="H12" s="66"/>
      <c r="I12" s="64"/>
      <c r="J12" s="69" t="str">
        <f t="shared" si="0"/>
        <v>FO cortada</v>
      </c>
      <c r="K12" s="22"/>
      <c r="L12" s="70" t="str">
        <f t="shared" si="1"/>
        <v>FO cortada</v>
      </c>
    </row>
    <row r="13" spans="1:14" x14ac:dyDescent="0.25">
      <c r="A13" s="6"/>
      <c r="B13" s="180"/>
      <c r="C13" s="32">
        <v>5</v>
      </c>
      <c r="D13" s="41" t="s">
        <v>29</v>
      </c>
      <c r="E13" s="68" t="b">
        <f>IF(F13&lt;I26,"FO CORTADA",IF(F13&lt;I29,"LIMPIAR CONECTOR",IF(F13&lt;I25,"OK")))</f>
        <v>0</v>
      </c>
      <c r="F13" s="61"/>
      <c r="G13" s="16"/>
      <c r="H13" s="66"/>
      <c r="I13" s="64"/>
      <c r="J13" s="69" t="str">
        <f t="shared" si="0"/>
        <v>FO cortada</v>
      </c>
      <c r="K13" s="22"/>
      <c r="L13" s="70" t="str">
        <f t="shared" si="1"/>
        <v>FO cortada</v>
      </c>
    </row>
    <row r="14" spans="1:14" x14ac:dyDescent="0.25">
      <c r="A14" s="6"/>
      <c r="B14" s="180"/>
      <c r="C14" s="33">
        <v>6</v>
      </c>
      <c r="D14" s="41" t="s">
        <v>29</v>
      </c>
      <c r="E14" s="68" t="b">
        <f>IF(F14&lt;I26,"FO CORTADA",IF(F14&lt;I29,"LIMPIAR CONECTOR",IF(F14&lt;I25,"OK")))</f>
        <v>0</v>
      </c>
      <c r="F14" s="61"/>
      <c r="G14" s="16"/>
      <c r="H14" s="66"/>
      <c r="I14" s="64"/>
      <c r="J14" s="69" t="str">
        <f t="shared" si="0"/>
        <v>FO cortada</v>
      </c>
      <c r="K14" s="22"/>
      <c r="L14" s="70" t="str">
        <f t="shared" si="1"/>
        <v>FO cortada</v>
      </c>
      <c r="N14" s="56"/>
    </row>
    <row r="15" spans="1:14" x14ac:dyDescent="0.25">
      <c r="A15" s="6"/>
      <c r="B15" s="180"/>
      <c r="C15" s="34">
        <v>7</v>
      </c>
      <c r="D15" s="41" t="s">
        <v>29</v>
      </c>
      <c r="E15" s="68" t="b">
        <f>IF(F15&lt;I26,"FO CORTADA",IF(F15&lt;I29,"LIMPIAR CONECTOR",IF(F15&lt;I25,"OK")))</f>
        <v>0</v>
      </c>
      <c r="F15" s="61"/>
      <c r="G15" s="16"/>
      <c r="H15" s="66"/>
      <c r="I15" s="64"/>
      <c r="J15" s="69" t="str">
        <f t="shared" si="0"/>
        <v>FO cortada</v>
      </c>
      <c r="K15" s="22"/>
      <c r="L15" s="70" t="str">
        <f t="shared" si="1"/>
        <v>FO cortada</v>
      </c>
    </row>
    <row r="16" spans="1:14" x14ac:dyDescent="0.25">
      <c r="A16" s="6"/>
      <c r="B16" s="180"/>
      <c r="C16" s="35">
        <v>8</v>
      </c>
      <c r="D16" s="41" t="s">
        <v>29</v>
      </c>
      <c r="E16" s="68" t="b">
        <f>IF(F16&lt;I26,"FO CORTADA",IF(F16&lt;I29,"LIMPIAR CONECTOR",IF(F16&lt;I25,"OK")))</f>
        <v>0</v>
      </c>
      <c r="F16" s="61"/>
      <c r="G16" s="16"/>
      <c r="H16" s="66"/>
      <c r="I16" s="64"/>
      <c r="J16" s="69" t="str">
        <f t="shared" si="0"/>
        <v>FO cortada</v>
      </c>
      <c r="K16" s="22"/>
      <c r="L16" s="70" t="str">
        <f t="shared" si="1"/>
        <v>FO cortada</v>
      </c>
    </row>
    <row r="17" spans="1:12" x14ac:dyDescent="0.25">
      <c r="A17" s="6"/>
      <c r="B17" s="180"/>
      <c r="C17" s="36">
        <v>9</v>
      </c>
      <c r="D17" s="41" t="s">
        <v>29</v>
      </c>
      <c r="E17" s="68" t="b">
        <f>IF(F17&lt;I26,"FO CORTADA",IF(F17&lt;I29,"LIMPIAR CONECTOR",IF(F17&lt;I25,"OK")))</f>
        <v>0</v>
      </c>
      <c r="F17" s="61"/>
      <c r="G17" s="16"/>
      <c r="H17" s="66"/>
      <c r="I17" s="64"/>
      <c r="J17" s="69" t="str">
        <f t="shared" si="0"/>
        <v>FO cortada</v>
      </c>
      <c r="K17" s="22"/>
      <c r="L17" s="70" t="str">
        <f t="shared" si="1"/>
        <v>FO cortada</v>
      </c>
    </row>
    <row r="18" spans="1:12" x14ac:dyDescent="0.25">
      <c r="A18" s="6"/>
      <c r="B18" s="180"/>
      <c r="C18" s="37">
        <v>10</v>
      </c>
      <c r="D18" s="41" t="s">
        <v>29</v>
      </c>
      <c r="E18" s="68" t="b">
        <f>IF(F18&lt;I26,"FO CORTADA",IF(F18&lt;I29,"LIMPIAR CONECTOR",IF(F18&lt;I25,"OK")))</f>
        <v>0</v>
      </c>
      <c r="F18" s="61"/>
      <c r="G18" s="16"/>
      <c r="H18" s="66"/>
      <c r="I18" s="64"/>
      <c r="J18" s="69" t="str">
        <f t="shared" si="0"/>
        <v>FO cortada</v>
      </c>
      <c r="K18" s="22"/>
      <c r="L18" s="70" t="str">
        <f t="shared" si="1"/>
        <v>FO cortada</v>
      </c>
    </row>
    <row r="19" spans="1:12" x14ac:dyDescent="0.25">
      <c r="A19" s="6"/>
      <c r="B19" s="180"/>
      <c r="C19" s="38">
        <v>11</v>
      </c>
      <c r="D19" s="41" t="s">
        <v>29</v>
      </c>
      <c r="E19" s="68" t="b">
        <f>IF(F19&lt;I26,"FO CORTADA",IF(F19&lt;I29,"LIMPIAR CONECTOR",IF(F19&lt;I25,"OK")))</f>
        <v>0</v>
      </c>
      <c r="F19" s="61"/>
      <c r="G19" s="16"/>
      <c r="H19" s="66"/>
      <c r="I19" s="64"/>
      <c r="J19" s="69" t="str">
        <f t="shared" si="0"/>
        <v>FO cortada</v>
      </c>
      <c r="K19" s="22"/>
      <c r="L19" s="70" t="str">
        <f t="shared" si="1"/>
        <v>FO cortada</v>
      </c>
    </row>
    <row r="20" spans="1:12" ht="15.75" thickBot="1" x14ac:dyDescent="0.3">
      <c r="A20" s="6"/>
      <c r="B20" s="181"/>
      <c r="C20" s="39">
        <v>12</v>
      </c>
      <c r="D20" s="42" t="s">
        <v>29</v>
      </c>
      <c r="E20" s="68" t="b">
        <f>IF(F20&lt;I26,"FO CORTADA",IF(F20&lt;I29,"LIMPIAR CONECTOR",IF(F20&lt;I25,"OK")))</f>
        <v>0</v>
      </c>
      <c r="F20" s="62"/>
      <c r="G20" s="17"/>
      <c r="H20" s="67"/>
      <c r="I20" s="76"/>
      <c r="J20" s="69" t="str">
        <f t="shared" si="0"/>
        <v>FO cortada</v>
      </c>
      <c r="K20" s="23"/>
      <c r="L20" s="70" t="str">
        <f t="shared" si="1"/>
        <v>FO cortada</v>
      </c>
    </row>
    <row r="21" spans="1:12" ht="15.75" thickTop="1" x14ac:dyDescent="0.25">
      <c r="C21" s="4"/>
      <c r="F21" s="2"/>
      <c r="J21" s="4"/>
    </row>
    <row r="22" spans="1:12" s="8" customFormat="1" ht="15.75" customHeight="1" x14ac:dyDescent="0.25">
      <c r="D22" s="9"/>
      <c r="E22" s="9"/>
      <c r="F22" s="10"/>
      <c r="G22" s="11"/>
      <c r="I22" s="11"/>
    </row>
    <row r="23" spans="1:12" s="8" customFormat="1" ht="15.75" hidden="1" customHeight="1" x14ac:dyDescent="0.25">
      <c r="D23" s="9"/>
      <c r="E23" s="9"/>
      <c r="F23" s="207" t="s">
        <v>106</v>
      </c>
      <c r="G23" s="207"/>
      <c r="H23" s="207"/>
      <c r="I23" s="207"/>
    </row>
    <row r="24" spans="1:12" s="8" customFormat="1" ht="15.75" hidden="1" customHeight="1" thickBot="1" x14ac:dyDescent="0.3">
      <c r="D24" s="9" t="s">
        <v>29</v>
      </c>
      <c r="E24" s="9"/>
      <c r="F24" s="57" t="s">
        <v>111</v>
      </c>
      <c r="G24" s="57" t="s">
        <v>113</v>
      </c>
      <c r="H24" s="58" t="s">
        <v>112</v>
      </c>
      <c r="I24" s="59" t="s">
        <v>30</v>
      </c>
    </row>
    <row r="25" spans="1:12" s="8" customFormat="1" ht="15.75" hidden="1" customHeight="1" thickBot="1" x14ac:dyDescent="0.3">
      <c r="D25" s="9" t="s">
        <v>7</v>
      </c>
      <c r="E25" s="9"/>
      <c r="F25" s="58">
        <f>E4</f>
        <v>0</v>
      </c>
      <c r="G25" s="81">
        <v>3.0000000000000001E-3</v>
      </c>
      <c r="H25" s="83">
        <f>F25*G25</f>
        <v>0</v>
      </c>
      <c r="I25" s="79">
        <f>F25+H25</f>
        <v>0</v>
      </c>
    </row>
    <row r="26" spans="1:12" s="8" customFormat="1" ht="15.75" hidden="1" customHeight="1" thickBot="1" x14ac:dyDescent="0.3">
      <c r="D26" s="9" t="s">
        <v>8</v>
      </c>
      <c r="E26" s="9"/>
      <c r="F26" s="58">
        <f>E4</f>
        <v>0</v>
      </c>
      <c r="G26" s="81">
        <v>0.01</v>
      </c>
      <c r="H26" s="83">
        <f>F26*G26</f>
        <v>0</v>
      </c>
      <c r="I26" s="79">
        <f>F26-H26</f>
        <v>0</v>
      </c>
    </row>
    <row r="27" spans="1:12" s="8" customFormat="1" ht="15.75" hidden="1" customHeight="1" x14ac:dyDescent="0.25">
      <c r="D27" s="9" t="s">
        <v>9</v>
      </c>
      <c r="E27" s="9"/>
      <c r="F27" s="214" t="s">
        <v>107</v>
      </c>
      <c r="G27" s="214"/>
      <c r="H27" s="214"/>
      <c r="I27" s="214"/>
    </row>
    <row r="28" spans="1:12" s="8" customFormat="1" ht="15.75" hidden="1" customHeight="1" thickBot="1" x14ac:dyDescent="0.3">
      <c r="D28" s="9" t="s">
        <v>23</v>
      </c>
      <c r="E28" s="9"/>
      <c r="F28" s="57" t="s">
        <v>111</v>
      </c>
      <c r="G28" s="57" t="s">
        <v>113</v>
      </c>
      <c r="H28" s="58" t="s">
        <v>112</v>
      </c>
      <c r="I28" s="59" t="s">
        <v>30</v>
      </c>
    </row>
    <row r="29" spans="1:12" s="8" customFormat="1" ht="15.75" hidden="1" customHeight="1" thickBot="1" x14ac:dyDescent="0.3">
      <c r="F29" s="78">
        <f>E4</f>
        <v>0</v>
      </c>
      <c r="G29" s="82">
        <v>5.0000000000000001E-3</v>
      </c>
      <c r="H29" s="84">
        <f>F29*G29</f>
        <v>0</v>
      </c>
      <c r="I29" s="80">
        <f>F29-H29</f>
        <v>0</v>
      </c>
    </row>
  </sheetData>
  <mergeCells count="17">
    <mergeCell ref="F23:I23"/>
    <mergeCell ref="B2:C2"/>
    <mergeCell ref="B3:C3"/>
    <mergeCell ref="B4:C4"/>
    <mergeCell ref="F27:I27"/>
    <mergeCell ref="B1:L1"/>
    <mergeCell ref="B6:B7"/>
    <mergeCell ref="B9:B20"/>
    <mergeCell ref="H2:L5"/>
    <mergeCell ref="E2:G2"/>
    <mergeCell ref="E3:G3"/>
    <mergeCell ref="E4:G4"/>
    <mergeCell ref="C6:C7"/>
    <mergeCell ref="D6:D7"/>
    <mergeCell ref="F6:F7"/>
    <mergeCell ref="G6:L6"/>
    <mergeCell ref="E6:E7"/>
  </mergeCells>
  <conditionalFormatting sqref="C9">
    <cfRule type="expression" dxfId="485" priority="224">
      <formula>$D$9</formula>
    </cfRule>
  </conditionalFormatting>
  <conditionalFormatting sqref="D25:E25">
    <cfRule type="expression" dxfId="484" priority="184">
      <formula>$D$25</formula>
    </cfRule>
  </conditionalFormatting>
  <conditionalFormatting sqref="K23">
    <cfRule type="cellIs" dxfId="483" priority="161" operator="greaterThan">
      <formula>$I$25</formula>
    </cfRule>
  </conditionalFormatting>
  <conditionalFormatting sqref="D9:E20">
    <cfRule type="cellIs" dxfId="482" priority="120" operator="equal">
      <formula>$D$24</formula>
    </cfRule>
    <cfRule type="expression" dxfId="481" priority="121">
      <formula>$D$22</formula>
    </cfRule>
  </conditionalFormatting>
  <conditionalFormatting sqref="D9:E20">
    <cfRule type="expression" dxfId="480" priority="119">
      <formula>$D$25</formula>
    </cfRule>
  </conditionalFormatting>
  <conditionalFormatting sqref="H9:H20">
    <cfRule type="cellIs" dxfId="479" priority="112" operator="lessThan">
      <formula>0</formula>
    </cfRule>
    <cfRule type="cellIs" dxfId="478" priority="113" operator="greaterThan">
      <formula>0</formula>
    </cfRule>
    <cfRule type="cellIs" dxfId="477" priority="114" operator="lessThan">
      <formula>0</formula>
    </cfRule>
    <cfRule type="cellIs" dxfId="476" priority="115" operator="greaterThan">
      <formula>0</formula>
    </cfRule>
  </conditionalFormatting>
  <conditionalFormatting sqref="D9:D20">
    <cfRule type="containsText" dxfId="475" priority="111" operator="containsText" text="FO CORTADA">
      <formula>NOT(ISERROR(SEARCH("FO CORTADA",D9)))</formula>
    </cfRule>
  </conditionalFormatting>
  <conditionalFormatting sqref="D9:K20">
    <cfRule type="expression" dxfId="474" priority="104">
      <formula>$D9="SERV"</formula>
    </cfRule>
    <cfRule type="expression" dxfId="473" priority="116">
      <formula>$D9="RTU"</formula>
    </cfRule>
  </conditionalFormatting>
  <conditionalFormatting sqref="F9:F20">
    <cfRule type="cellIs" dxfId="472" priority="109" operator="greaterThan">
      <formula>$I$25</formula>
    </cfRule>
    <cfRule type="cellIs" dxfId="471" priority="110" operator="lessThan">
      <formula>$I$26</formula>
    </cfRule>
  </conditionalFormatting>
  <conditionalFormatting sqref="G9:G20">
    <cfRule type="cellIs" dxfId="470" priority="106" operator="lessThan">
      <formula>-0.15</formula>
    </cfRule>
    <cfRule type="cellIs" dxfId="469" priority="108" operator="greaterThan">
      <formula>0.15</formula>
    </cfRule>
  </conditionalFormatting>
  <conditionalFormatting sqref="K9:K20">
    <cfRule type="cellIs" dxfId="468" priority="105" operator="lessThan">
      <formula>-0.15</formula>
    </cfRule>
    <cfRule type="cellIs" dxfId="467" priority="107" operator="greaterThan">
      <formula>0.15</formula>
    </cfRule>
  </conditionalFormatting>
  <conditionalFormatting sqref="E9:E20">
    <cfRule type="expression" dxfId="466" priority="102">
      <formula>$E9="FO Cortada"</formula>
    </cfRule>
    <cfRule type="expression" dxfId="465" priority="103">
      <formula>$E9="OK"</formula>
    </cfRule>
  </conditionalFormatting>
  <conditionalFormatting sqref="L9:L20">
    <cfRule type="cellIs" dxfId="464" priority="87" operator="lessThan">
      <formula>0</formula>
    </cfRule>
    <cfRule type="cellIs" dxfId="463" priority="101" operator="greaterThan">
      <formula>0.1</formula>
    </cfRule>
  </conditionalFormatting>
  <conditionalFormatting sqref="L9:L20">
    <cfRule type="cellIs" dxfId="462" priority="96" operator="greaterThan">
      <formula>0.1</formula>
    </cfRule>
    <cfRule type="cellIs" dxfId="461" priority="100" operator="greaterThan">
      <formula>0.1</formula>
    </cfRule>
  </conditionalFormatting>
  <conditionalFormatting sqref="L9:L20">
    <cfRule type="expression" dxfId="460" priority="95">
      <formula>$D9="SERV"</formula>
    </cfRule>
    <cfRule type="expression" dxfId="459" priority="97">
      <formula>$D9="RTU"</formula>
    </cfRule>
    <cfRule type="expression" dxfId="458" priority="98">
      <formula>$D9="MPLS"</formula>
    </cfRule>
  </conditionalFormatting>
  <conditionalFormatting sqref="E9:L20">
    <cfRule type="expression" dxfId="457" priority="99">
      <formula>$D9="DWDM"</formula>
    </cfRule>
    <cfRule type="expression" dxfId="456" priority="117">
      <formula>$D9="MPLS"</formula>
    </cfRule>
  </conditionalFormatting>
  <conditionalFormatting sqref="L9">
    <cfRule type="expression" dxfId="455" priority="90">
      <formula>$D$9="DWDM"</formula>
    </cfRule>
  </conditionalFormatting>
  <conditionalFormatting sqref="L10">
    <cfRule type="expression" dxfId="454" priority="89">
      <formula>$D$10="DWDM"</formula>
    </cfRule>
  </conditionalFormatting>
  <conditionalFormatting sqref="L11">
    <cfRule type="expression" dxfId="453" priority="86">
      <formula>$D$11="DWDM"</formula>
    </cfRule>
  </conditionalFormatting>
  <conditionalFormatting sqref="L12">
    <cfRule type="expression" dxfId="452" priority="85">
      <formula>$D$12="DWDM"</formula>
    </cfRule>
  </conditionalFormatting>
  <conditionalFormatting sqref="L13">
    <cfRule type="expression" dxfId="451" priority="83">
      <formula>$D$13="DWDM"</formula>
    </cfRule>
  </conditionalFormatting>
  <conditionalFormatting sqref="L14">
    <cfRule type="expression" dxfId="450" priority="82">
      <formula>$D$14="DWDM"</formula>
    </cfRule>
  </conditionalFormatting>
  <conditionalFormatting sqref="L15">
    <cfRule type="expression" dxfId="449" priority="81">
      <formula>$D$15="DWDM"</formula>
    </cfRule>
  </conditionalFormatting>
  <conditionalFormatting sqref="L16">
    <cfRule type="expression" dxfId="448" priority="80">
      <formula>$D$16="DWDM"</formula>
    </cfRule>
  </conditionalFormatting>
  <conditionalFormatting sqref="L17">
    <cfRule type="expression" dxfId="447" priority="79">
      <formula>$D$17="DWDM"</formula>
    </cfRule>
  </conditionalFormatting>
  <conditionalFormatting sqref="L18">
    <cfRule type="expression" dxfId="446" priority="78">
      <formula>$D$18="DWDM"</formula>
    </cfRule>
  </conditionalFormatting>
  <conditionalFormatting sqref="L19">
    <cfRule type="expression" dxfId="445" priority="77">
      <formula>$D$19="DWDM"</formula>
    </cfRule>
  </conditionalFormatting>
  <conditionalFormatting sqref="L20">
    <cfRule type="expression" dxfId="444" priority="76">
      <formula>$D$20="DWDM"</formula>
    </cfRule>
  </conditionalFormatting>
  <conditionalFormatting sqref="E10:L10">
    <cfRule type="expression" dxfId="443" priority="49">
      <formula>$D$10="SERV"</formula>
    </cfRule>
    <cfRule type="expression" dxfId="442" priority="62">
      <formula>$D$10="RTU"</formula>
    </cfRule>
    <cfRule type="expression" dxfId="441" priority="75">
      <formula>$D$10="MPLS"</formula>
    </cfRule>
  </conditionalFormatting>
  <conditionalFormatting sqref="E9:L9">
    <cfRule type="expression" dxfId="440" priority="50">
      <formula>$D$9="SERV"</formula>
    </cfRule>
    <cfRule type="expression" dxfId="439" priority="63">
      <formula>$D$9="RTU"</formula>
    </cfRule>
    <cfRule type="expression" dxfId="438" priority="74">
      <formula>$D$9="MPLS"</formula>
    </cfRule>
  </conditionalFormatting>
  <conditionalFormatting sqref="E11:L11">
    <cfRule type="expression" dxfId="437" priority="48">
      <formula>$D$11="SERV"</formula>
    </cfRule>
    <cfRule type="expression" dxfId="436" priority="61">
      <formula>$D$11="RTU"</formula>
    </cfRule>
    <cfRule type="expression" dxfId="435" priority="73">
      <formula>$D$11="MPLS"</formula>
    </cfRule>
  </conditionalFormatting>
  <conditionalFormatting sqref="E12:L12">
    <cfRule type="expression" dxfId="434" priority="47">
      <formula>$D$12="SERV"</formula>
    </cfRule>
    <cfRule type="expression" dxfId="433" priority="60">
      <formula>$D$12="RTU"</formula>
    </cfRule>
    <cfRule type="expression" dxfId="432" priority="72">
      <formula>$D$12="MPLS"</formula>
    </cfRule>
  </conditionalFormatting>
  <conditionalFormatting sqref="E13:L13">
    <cfRule type="expression" dxfId="431" priority="46">
      <formula>$D$13="SERV"</formula>
    </cfRule>
    <cfRule type="expression" dxfId="430" priority="59">
      <formula>$D$13="RTU"</formula>
    </cfRule>
    <cfRule type="expression" dxfId="429" priority="71">
      <formula>$D$13="MPLS"</formula>
    </cfRule>
  </conditionalFormatting>
  <conditionalFormatting sqref="E14:L14">
    <cfRule type="expression" dxfId="428" priority="45">
      <formula>$D$14="SERV"</formula>
    </cfRule>
    <cfRule type="expression" dxfId="427" priority="58">
      <formula>$D$14="RTU"</formula>
    </cfRule>
    <cfRule type="expression" dxfId="426" priority="70">
      <formula>$D$14="MPLS"</formula>
    </cfRule>
  </conditionalFormatting>
  <conditionalFormatting sqref="E15:L15">
    <cfRule type="expression" dxfId="425" priority="44">
      <formula>$D$15="SERV"</formula>
    </cfRule>
    <cfRule type="expression" dxfId="424" priority="57">
      <formula>$D$15="RTU"</formula>
    </cfRule>
    <cfRule type="expression" dxfId="423" priority="69">
      <formula>$D$15="MPLS"</formula>
    </cfRule>
  </conditionalFormatting>
  <conditionalFormatting sqref="E16:L16">
    <cfRule type="expression" dxfId="422" priority="43">
      <formula>$D$16="SERV"</formula>
    </cfRule>
    <cfRule type="expression" dxfId="421" priority="56">
      <formula>$D$16="RTU"</formula>
    </cfRule>
    <cfRule type="expression" dxfId="420" priority="68">
      <formula>$D$16="MPLS"</formula>
    </cfRule>
  </conditionalFormatting>
  <conditionalFormatting sqref="E17:L17">
    <cfRule type="expression" dxfId="419" priority="42">
      <formula>$D$17="SERV"</formula>
    </cfRule>
    <cfRule type="expression" dxfId="418" priority="55">
      <formula>$D$17="RTU"</formula>
    </cfRule>
    <cfRule type="expression" dxfId="417" priority="67">
      <formula>$D$17="MPLS"</formula>
    </cfRule>
  </conditionalFormatting>
  <conditionalFormatting sqref="E18:L18">
    <cfRule type="expression" dxfId="416" priority="41">
      <formula>$D$18="SERV"</formula>
    </cfRule>
    <cfRule type="expression" dxfId="415" priority="54">
      <formula>$D$18="RTU"</formula>
    </cfRule>
    <cfRule type="expression" dxfId="414" priority="66">
      <formula>$D$18="MPLS"</formula>
    </cfRule>
  </conditionalFormatting>
  <conditionalFormatting sqref="E19:L19">
    <cfRule type="expression" dxfId="413" priority="40">
      <formula>$D$19="SERV"</formula>
    </cfRule>
    <cfRule type="expression" dxfId="412" priority="53">
      <formula>$D$19="RTU"</formula>
    </cfRule>
    <cfRule type="expression" dxfId="411" priority="65">
      <formula>$D$19="MPLS"</formula>
    </cfRule>
  </conditionalFormatting>
  <conditionalFormatting sqref="E20:L20">
    <cfRule type="expression" dxfId="410" priority="39">
      <formula>$D$20="SERV"</formula>
    </cfRule>
    <cfRule type="expression" dxfId="409" priority="51">
      <formula>$D$20="RTU"</formula>
    </cfRule>
    <cfRule type="expression" dxfId="408" priority="64">
      <formula>$D$20="MPLS"</formula>
    </cfRule>
  </conditionalFormatting>
  <conditionalFormatting sqref="D9">
    <cfRule type="expression" dxfId="407" priority="12">
      <formula>$D$9="SERV"</formula>
    </cfRule>
    <cfRule type="expression" dxfId="406" priority="24">
      <formula>$D$9="DWDM"</formula>
    </cfRule>
    <cfRule type="expression" dxfId="405" priority="38">
      <formula>$D$9="MPLS"</formula>
    </cfRule>
  </conditionalFormatting>
  <conditionalFormatting sqref="D10">
    <cfRule type="expression" dxfId="404" priority="11">
      <formula>$D$10="SERV"</formula>
    </cfRule>
    <cfRule type="expression" dxfId="403" priority="23">
      <formula>$D$10="DWDM"</formula>
    </cfRule>
    <cfRule type="expression" dxfId="402" priority="37">
      <formula>$D$10="MPLS"</formula>
    </cfRule>
  </conditionalFormatting>
  <conditionalFormatting sqref="D11">
    <cfRule type="expression" dxfId="401" priority="10">
      <formula>$D$11="SERV"</formula>
    </cfRule>
    <cfRule type="expression" dxfId="400" priority="22">
      <formula>$D$11="DWDM"</formula>
    </cfRule>
    <cfRule type="expression" dxfId="399" priority="36">
      <formula>$D$11="MPLS"</formula>
    </cfRule>
  </conditionalFormatting>
  <conditionalFormatting sqref="D12">
    <cfRule type="expression" dxfId="398" priority="9">
      <formula>$D$12="SERV"</formula>
    </cfRule>
    <cfRule type="expression" dxfId="397" priority="21">
      <formula>$D$12="DWDM"</formula>
    </cfRule>
    <cfRule type="expression" dxfId="396" priority="35">
      <formula>$D$12="MPLS"</formula>
    </cfRule>
  </conditionalFormatting>
  <conditionalFormatting sqref="D13">
    <cfRule type="expression" dxfId="395" priority="8">
      <formula>$D$13="SERV"</formula>
    </cfRule>
    <cfRule type="expression" dxfId="394" priority="20">
      <formula>$D$13="DWDM"</formula>
    </cfRule>
    <cfRule type="expression" dxfId="393" priority="34">
      <formula>$D$13="MPLS"</formula>
    </cfRule>
  </conditionalFormatting>
  <conditionalFormatting sqref="D14">
    <cfRule type="expression" dxfId="392" priority="7">
      <formula>$D$14="SERV"</formula>
    </cfRule>
    <cfRule type="expression" dxfId="391" priority="19">
      <formula>$D$14="DWDM"</formula>
    </cfRule>
    <cfRule type="expression" dxfId="390" priority="33">
      <formula>$D$14="MPLS"</formula>
    </cfRule>
  </conditionalFormatting>
  <conditionalFormatting sqref="D15">
    <cfRule type="expression" dxfId="389" priority="6">
      <formula>$D$15="SERV"</formula>
    </cfRule>
    <cfRule type="expression" dxfId="388" priority="18">
      <formula>$D$15="DWDM"</formula>
    </cfRule>
    <cfRule type="expression" dxfId="387" priority="31">
      <formula>$D$15="MPLS"</formula>
    </cfRule>
  </conditionalFormatting>
  <conditionalFormatting sqref="D16">
    <cfRule type="expression" dxfId="386" priority="5">
      <formula>$D$16="SERV"</formula>
    </cfRule>
    <cfRule type="expression" dxfId="385" priority="17">
      <formula>$D$16="DWDM"</formula>
    </cfRule>
    <cfRule type="expression" dxfId="384" priority="30">
      <formula>$D$16="MPLS"</formula>
    </cfRule>
  </conditionalFormatting>
  <conditionalFormatting sqref="D17">
    <cfRule type="expression" dxfId="383" priority="4">
      <formula>$D$17="SERV"</formula>
    </cfRule>
    <cfRule type="expression" dxfId="382" priority="16">
      <formula>$D$17="DWDM"</formula>
    </cfRule>
    <cfRule type="expression" dxfId="381" priority="29">
      <formula>$D$17="MPLS"</formula>
    </cfRule>
  </conditionalFormatting>
  <conditionalFormatting sqref="D18">
    <cfRule type="expression" dxfId="380" priority="3">
      <formula>$D$18="SERV"</formula>
    </cfRule>
    <cfRule type="expression" dxfId="379" priority="15">
      <formula>$D$18="DWDM"</formula>
    </cfRule>
    <cfRule type="expression" dxfId="378" priority="28">
      <formula>$D$18="MPLS"</formula>
    </cfRule>
  </conditionalFormatting>
  <conditionalFormatting sqref="D19">
    <cfRule type="expression" dxfId="377" priority="2">
      <formula>$D$19="SERV"</formula>
    </cfRule>
    <cfRule type="expression" dxfId="376" priority="14">
      <formula>$D$19="DWDM"</formula>
    </cfRule>
    <cfRule type="expression" dxfId="375" priority="26">
      <formula>$D$19="MPLS"</formula>
    </cfRule>
  </conditionalFormatting>
  <conditionalFormatting sqref="D20">
    <cfRule type="expression" dxfId="374" priority="1">
      <formula>$D$20="SERV"</formula>
    </cfRule>
    <cfRule type="expression" dxfId="373" priority="13">
      <formula>$D$20="DWDM"</formula>
    </cfRule>
    <cfRule type="expression" dxfId="372" priority="25">
      <formula>$D$20="MPLS"</formula>
    </cfRule>
  </conditionalFormatting>
  <dataValidations disablePrompts="1" count="1">
    <dataValidation type="list" allowBlank="1" showInputMessage="1" showErrorMessage="1" sqref="D9:D20" xr:uid="{00000000-0002-0000-0200-000000000000}">
      <formula1>$D$24:$D$28</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
  <sheetViews>
    <sheetView workbookViewId="0">
      <selection activeCell="E3" sqref="E3:G3"/>
    </sheetView>
  </sheetViews>
  <sheetFormatPr baseColWidth="10" defaultColWidth="9.140625" defaultRowHeight="15" x14ac:dyDescent="0.25"/>
  <cols>
    <col min="1" max="1" width="4.28515625" customWidth="1"/>
    <col min="2" max="3" width="7.140625" customWidth="1"/>
    <col min="4" max="4" width="17.85546875" customWidth="1"/>
    <col min="5" max="5" width="23" bestFit="1" customWidth="1"/>
    <col min="6" max="12" width="12.5703125" customWidth="1"/>
    <col min="13" max="13" width="9.28515625" customWidth="1"/>
  </cols>
  <sheetData>
    <row r="1" spans="1:14" ht="30" customHeight="1" thickBot="1" x14ac:dyDescent="0.35">
      <c r="B1" s="176" t="s">
        <v>39</v>
      </c>
      <c r="C1" s="176"/>
      <c r="D1" s="176"/>
      <c r="E1" s="176"/>
      <c r="F1" s="176"/>
      <c r="G1" s="176"/>
      <c r="H1" s="176"/>
      <c r="I1" s="176"/>
      <c r="J1" s="176"/>
      <c r="K1" s="176"/>
      <c r="L1" s="176"/>
    </row>
    <row r="2" spans="1:14" ht="15.75" customHeight="1" thickTop="1" thickBot="1" x14ac:dyDescent="0.3">
      <c r="B2" s="208" t="s">
        <v>49</v>
      </c>
      <c r="C2" s="209"/>
      <c r="D2" s="97" t="s">
        <v>1</v>
      </c>
      <c r="E2" s="189">
        <f>Caratula!C4</f>
        <v>0</v>
      </c>
      <c r="F2" s="190"/>
      <c r="G2" s="191"/>
      <c r="H2" s="182" t="s">
        <v>115</v>
      </c>
      <c r="I2" s="182"/>
      <c r="J2" s="182"/>
      <c r="K2" s="182"/>
      <c r="L2" s="183"/>
      <c r="M2" s="7"/>
      <c r="N2" s="7"/>
    </row>
    <row r="3" spans="1:14" ht="16.5" thickTop="1" thickBot="1" x14ac:dyDescent="0.3">
      <c r="B3" s="210" t="s">
        <v>49</v>
      </c>
      <c r="C3" s="211"/>
      <c r="D3" s="97" t="s">
        <v>2</v>
      </c>
      <c r="E3" s="192">
        <f>Caratula!C5</f>
        <v>0</v>
      </c>
      <c r="F3" s="193"/>
      <c r="G3" s="194"/>
      <c r="H3" s="184"/>
      <c r="I3" s="184"/>
      <c r="J3" s="184"/>
      <c r="K3" s="184"/>
      <c r="L3" s="185"/>
      <c r="M3" s="7"/>
      <c r="N3" s="7"/>
    </row>
    <row r="4" spans="1:14" ht="16.5" thickTop="1" thickBot="1" x14ac:dyDescent="0.3">
      <c r="B4" s="212" t="s">
        <v>37</v>
      </c>
      <c r="C4" s="213"/>
      <c r="D4" s="97" t="s">
        <v>46</v>
      </c>
      <c r="E4" s="195"/>
      <c r="F4" s="196"/>
      <c r="G4" s="197"/>
      <c r="H4" s="184"/>
      <c r="I4" s="184"/>
      <c r="J4" s="184"/>
      <c r="K4" s="184"/>
      <c r="L4" s="185"/>
      <c r="M4" s="7"/>
      <c r="N4" s="7"/>
    </row>
    <row r="5" spans="1:14" ht="12" customHeight="1" thickTop="1" x14ac:dyDescent="0.25">
      <c r="B5" s="44"/>
      <c r="C5" s="45"/>
      <c r="D5" s="45"/>
      <c r="E5" s="45"/>
      <c r="F5" s="46"/>
      <c r="G5" s="47"/>
      <c r="H5" s="186"/>
      <c r="I5" s="187"/>
      <c r="J5" s="187"/>
      <c r="K5" s="187"/>
      <c r="L5" s="188"/>
    </row>
    <row r="6" spans="1:14" s="1" customFormat="1" ht="15.75" thickBot="1" x14ac:dyDescent="0.3">
      <c r="A6" s="27"/>
      <c r="B6" s="177" t="s">
        <v>24</v>
      </c>
      <c r="C6" s="177" t="s">
        <v>6</v>
      </c>
      <c r="D6" s="198" t="s">
        <v>40</v>
      </c>
      <c r="E6" s="205" t="s">
        <v>0</v>
      </c>
      <c r="F6" s="200" t="s">
        <v>47</v>
      </c>
      <c r="G6" s="202" t="s">
        <v>22</v>
      </c>
      <c r="H6" s="203"/>
      <c r="I6" s="203"/>
      <c r="J6" s="203"/>
      <c r="K6" s="203"/>
      <c r="L6" s="204"/>
    </row>
    <row r="7" spans="1:14" s="1" customFormat="1" ht="37.5" customHeight="1" thickTop="1" x14ac:dyDescent="0.25">
      <c r="A7" s="27"/>
      <c r="B7" s="178"/>
      <c r="C7" s="178"/>
      <c r="D7" s="199"/>
      <c r="E7" s="206"/>
      <c r="F7" s="201"/>
      <c r="G7" s="3" t="s">
        <v>114</v>
      </c>
      <c r="H7" s="5" t="s">
        <v>31</v>
      </c>
      <c r="I7" s="3" t="s">
        <v>48</v>
      </c>
      <c r="J7" s="12" t="s">
        <v>10</v>
      </c>
      <c r="K7" s="3" t="s">
        <v>28</v>
      </c>
      <c r="L7" s="24" t="s">
        <v>5</v>
      </c>
    </row>
    <row r="8" spans="1:14" s="1" customFormat="1" ht="19.5" customHeight="1" thickBot="1" x14ac:dyDescent="0.3">
      <c r="A8" s="27"/>
      <c r="B8" s="13" t="s">
        <v>49</v>
      </c>
      <c r="C8" s="15" t="s">
        <v>49</v>
      </c>
      <c r="D8" s="43" t="s">
        <v>37</v>
      </c>
      <c r="E8" s="28" t="s">
        <v>49</v>
      </c>
      <c r="F8" s="18" t="s">
        <v>37</v>
      </c>
      <c r="G8" s="19" t="s">
        <v>37</v>
      </c>
      <c r="H8" s="20" t="s">
        <v>37</v>
      </c>
      <c r="I8" s="19" t="s">
        <v>37</v>
      </c>
      <c r="J8" s="14" t="s">
        <v>49</v>
      </c>
      <c r="K8" s="19" t="s">
        <v>37</v>
      </c>
      <c r="L8" s="25" t="s">
        <v>49</v>
      </c>
    </row>
    <row r="9" spans="1:14" ht="15.75" thickTop="1" x14ac:dyDescent="0.25">
      <c r="A9" s="6"/>
      <c r="B9" s="215" t="s">
        <v>117</v>
      </c>
      <c r="C9" s="29">
        <v>13</v>
      </c>
      <c r="D9" s="40" t="s">
        <v>29</v>
      </c>
      <c r="E9" s="68" t="b">
        <f>IF(F9&lt;I26,"FO CORTADA",IF(F9&lt;I29,"LIMPIAR CONECTOR",IF(F9&lt;I25,"OK")))</f>
        <v>0</v>
      </c>
      <c r="F9" s="60"/>
      <c r="G9" s="48"/>
      <c r="H9" s="65"/>
      <c r="I9" s="63"/>
      <c r="J9" s="69" t="str">
        <f t="shared" ref="J9:J20" si="0">IF(E9="OK",(F9-I9),"FO cortada")</f>
        <v>FO cortada</v>
      </c>
      <c r="K9" s="21"/>
      <c r="L9" s="70" t="str">
        <f t="shared" ref="L9:L20" si="1">IF(E9="OK",(G9+K9)/2,"FO cortada")</f>
        <v>FO cortada</v>
      </c>
    </row>
    <row r="10" spans="1:14" x14ac:dyDescent="0.25">
      <c r="A10" s="6"/>
      <c r="B10" s="216"/>
      <c r="C10" s="30">
        <v>14</v>
      </c>
      <c r="D10" s="41" t="s">
        <v>29</v>
      </c>
      <c r="E10" s="68" t="b">
        <f>IF(F10&lt;I26,"FO CORTADA",IF(F10&lt;I29,"LIMPIAR CONECTOR",IF(F10&lt;I25,"OK")))</f>
        <v>0</v>
      </c>
      <c r="F10" s="61"/>
      <c r="G10" s="16"/>
      <c r="H10" s="66"/>
      <c r="I10" s="64"/>
      <c r="J10" s="69" t="str">
        <f t="shared" si="0"/>
        <v>FO cortada</v>
      </c>
      <c r="K10" s="22"/>
      <c r="L10" s="70" t="str">
        <f t="shared" si="1"/>
        <v>FO cortada</v>
      </c>
    </row>
    <row r="11" spans="1:14" x14ac:dyDescent="0.25">
      <c r="A11" s="6"/>
      <c r="B11" s="216"/>
      <c r="C11" s="31">
        <v>15</v>
      </c>
      <c r="D11" s="41" t="s">
        <v>29</v>
      </c>
      <c r="E11" s="68" t="b">
        <f>IF(F11&lt;I26,"FO CORTADA",IF(F11&lt;I29,"LIMPIAR CONECTOR",IF(F11&lt;I25,"OK")))</f>
        <v>0</v>
      </c>
      <c r="F11" s="61"/>
      <c r="G11" s="16"/>
      <c r="H11" s="66"/>
      <c r="I11" s="64"/>
      <c r="J11" s="69" t="str">
        <f t="shared" si="0"/>
        <v>FO cortada</v>
      </c>
      <c r="K11" s="22"/>
      <c r="L11" s="70" t="str">
        <f t="shared" si="1"/>
        <v>FO cortada</v>
      </c>
    </row>
    <row r="12" spans="1:14" x14ac:dyDescent="0.25">
      <c r="A12" s="6"/>
      <c r="B12" s="216"/>
      <c r="C12" s="85">
        <v>16</v>
      </c>
      <c r="D12" s="41" t="s">
        <v>29</v>
      </c>
      <c r="E12" s="68" t="b">
        <f>IF(F12&lt;I26,"FO CORTADA",IF(F12&lt;I29,"LIMPIAR CONECTOR",IF(F12&lt;I25,"OK")))</f>
        <v>0</v>
      </c>
      <c r="F12" s="61"/>
      <c r="G12" s="16"/>
      <c r="H12" s="66"/>
      <c r="I12" s="64"/>
      <c r="J12" s="69" t="str">
        <f t="shared" si="0"/>
        <v>FO cortada</v>
      </c>
      <c r="K12" s="22"/>
      <c r="L12" s="70" t="str">
        <f t="shared" si="1"/>
        <v>FO cortada</v>
      </c>
    </row>
    <row r="13" spans="1:14" x14ac:dyDescent="0.25">
      <c r="A13" s="6"/>
      <c r="B13" s="216"/>
      <c r="C13" s="32">
        <v>17</v>
      </c>
      <c r="D13" s="41" t="s">
        <v>29</v>
      </c>
      <c r="E13" s="68" t="b">
        <f>IF(F13&lt;I26,"FO CORTADA",IF(F13&lt;I29,"LIMPIAR CONECTOR",IF(F13&lt;I25,"OK")))</f>
        <v>0</v>
      </c>
      <c r="F13" s="61"/>
      <c r="G13" s="16"/>
      <c r="H13" s="66"/>
      <c r="I13" s="64"/>
      <c r="J13" s="69" t="str">
        <f t="shared" si="0"/>
        <v>FO cortada</v>
      </c>
      <c r="K13" s="22"/>
      <c r="L13" s="70" t="str">
        <f t="shared" si="1"/>
        <v>FO cortada</v>
      </c>
    </row>
    <row r="14" spans="1:14" x14ac:dyDescent="0.25">
      <c r="A14" s="6"/>
      <c r="B14" s="216"/>
      <c r="C14" s="33">
        <v>18</v>
      </c>
      <c r="D14" s="41" t="s">
        <v>29</v>
      </c>
      <c r="E14" s="68" t="b">
        <f>IF(F14&lt;I26,"FO CORTADA",IF(F14&lt;I29,"LIMPIAR CONECTOR",IF(F14&lt;I25,"OK")))</f>
        <v>0</v>
      </c>
      <c r="F14" s="61"/>
      <c r="G14" s="16"/>
      <c r="H14" s="66"/>
      <c r="I14" s="64"/>
      <c r="J14" s="69" t="str">
        <f t="shared" si="0"/>
        <v>FO cortada</v>
      </c>
      <c r="K14" s="22"/>
      <c r="L14" s="70" t="str">
        <f t="shared" si="1"/>
        <v>FO cortada</v>
      </c>
      <c r="N14" s="56"/>
    </row>
    <row r="15" spans="1:14" x14ac:dyDescent="0.25">
      <c r="A15" s="6"/>
      <c r="B15" s="216"/>
      <c r="C15" s="34">
        <v>19</v>
      </c>
      <c r="D15" s="41" t="s">
        <v>29</v>
      </c>
      <c r="E15" s="68" t="b">
        <f>IF(F15&lt;I26,"FO CORTADA",IF(F15&lt;I29,"LIMPIAR CONECTOR",IF(F15&lt;I25,"OK")))</f>
        <v>0</v>
      </c>
      <c r="F15" s="61"/>
      <c r="G15" s="16"/>
      <c r="H15" s="66"/>
      <c r="I15" s="64"/>
      <c r="J15" s="69" t="str">
        <f t="shared" si="0"/>
        <v>FO cortada</v>
      </c>
      <c r="K15" s="22"/>
      <c r="L15" s="70" t="str">
        <f t="shared" si="1"/>
        <v>FO cortada</v>
      </c>
    </row>
    <row r="16" spans="1:14" x14ac:dyDescent="0.25">
      <c r="A16" s="6"/>
      <c r="B16" s="216"/>
      <c r="C16" s="35">
        <v>20</v>
      </c>
      <c r="D16" s="41" t="s">
        <v>29</v>
      </c>
      <c r="E16" s="68" t="b">
        <f>IF(F16&lt;I26,"FO CORTADA",IF(F16&lt;I29,"LIMPIAR CONECTOR",IF(F16&lt;I25,"OK")))</f>
        <v>0</v>
      </c>
      <c r="F16" s="61"/>
      <c r="G16" s="16"/>
      <c r="H16" s="66"/>
      <c r="I16" s="64"/>
      <c r="J16" s="69" t="str">
        <f t="shared" si="0"/>
        <v>FO cortada</v>
      </c>
      <c r="K16" s="22"/>
      <c r="L16" s="70" t="str">
        <f t="shared" si="1"/>
        <v>FO cortada</v>
      </c>
    </row>
    <row r="17" spans="1:12" x14ac:dyDescent="0.25">
      <c r="A17" s="6"/>
      <c r="B17" s="216"/>
      <c r="C17" s="36">
        <v>21</v>
      </c>
      <c r="D17" s="41" t="s">
        <v>29</v>
      </c>
      <c r="E17" s="68" t="b">
        <f>IF(F17&lt;I26,"FO CORTADA",IF(F17&lt;I29,"LIMPIAR CONECTOR",IF(F17&lt;I25,"OK")))</f>
        <v>0</v>
      </c>
      <c r="F17" s="61"/>
      <c r="G17" s="16"/>
      <c r="H17" s="66"/>
      <c r="I17" s="64"/>
      <c r="J17" s="69" t="str">
        <f t="shared" si="0"/>
        <v>FO cortada</v>
      </c>
      <c r="K17" s="22"/>
      <c r="L17" s="70" t="str">
        <f t="shared" si="1"/>
        <v>FO cortada</v>
      </c>
    </row>
    <row r="18" spans="1:12" x14ac:dyDescent="0.25">
      <c r="A18" s="6"/>
      <c r="B18" s="216"/>
      <c r="C18" s="37">
        <v>22</v>
      </c>
      <c r="D18" s="41" t="s">
        <v>29</v>
      </c>
      <c r="E18" s="68" t="b">
        <f>IF(F18&lt;I26,"FO CORTADA",IF(F18&lt;I29,"LIMPIAR CONECTOR",IF(F18&lt;I25,"OK")))</f>
        <v>0</v>
      </c>
      <c r="F18" s="61"/>
      <c r="G18" s="16"/>
      <c r="H18" s="66"/>
      <c r="I18" s="64"/>
      <c r="J18" s="69" t="str">
        <f t="shared" si="0"/>
        <v>FO cortada</v>
      </c>
      <c r="K18" s="22"/>
      <c r="L18" s="70" t="str">
        <f t="shared" si="1"/>
        <v>FO cortada</v>
      </c>
    </row>
    <row r="19" spans="1:12" x14ac:dyDescent="0.25">
      <c r="A19" s="6"/>
      <c r="B19" s="216"/>
      <c r="C19" s="38">
        <v>23</v>
      </c>
      <c r="D19" s="41" t="s">
        <v>29</v>
      </c>
      <c r="E19" s="68" t="b">
        <f>IF(F19&lt;I26,"FO CORTADA",IF(F19&lt;I29,"LIMPIAR CONECTOR",IF(F19&lt;I25,"OK")))</f>
        <v>0</v>
      </c>
      <c r="F19" s="61"/>
      <c r="G19" s="16"/>
      <c r="H19" s="66"/>
      <c r="I19" s="64"/>
      <c r="J19" s="69" t="str">
        <f t="shared" si="0"/>
        <v>FO cortada</v>
      </c>
      <c r="K19" s="22"/>
      <c r="L19" s="70" t="str">
        <f t="shared" si="1"/>
        <v>FO cortada</v>
      </c>
    </row>
    <row r="20" spans="1:12" ht="15.75" thickBot="1" x14ac:dyDescent="0.3">
      <c r="A20" s="6"/>
      <c r="B20" s="217"/>
      <c r="C20" s="39">
        <v>24</v>
      </c>
      <c r="D20" s="42" t="s">
        <v>29</v>
      </c>
      <c r="E20" s="68" t="b">
        <f>IF(F20&lt;I26,"FO CORTADA",IF(F20&lt;I29,"LIMPIAR CONECTOR",IF(F20&lt;I25,"OK")))</f>
        <v>0</v>
      </c>
      <c r="F20" s="62"/>
      <c r="G20" s="17"/>
      <c r="H20" s="67"/>
      <c r="I20" s="76"/>
      <c r="J20" s="69" t="str">
        <f t="shared" si="0"/>
        <v>FO cortada</v>
      </c>
      <c r="K20" s="23"/>
      <c r="L20" s="70" t="str">
        <f t="shared" si="1"/>
        <v>FO cortada</v>
      </c>
    </row>
    <row r="21" spans="1:12" ht="15.75" thickTop="1" x14ac:dyDescent="0.25">
      <c r="C21" s="4"/>
      <c r="F21" s="2"/>
      <c r="J21" s="4"/>
    </row>
    <row r="22" spans="1:12" s="8" customFormat="1" ht="15.75" customHeight="1" x14ac:dyDescent="0.25">
      <c r="D22" s="9"/>
      <c r="E22" s="9"/>
      <c r="F22" s="10"/>
      <c r="G22" s="11"/>
      <c r="I22" s="11"/>
    </row>
    <row r="23" spans="1:12" s="8" customFormat="1" ht="15.75" hidden="1" customHeight="1" x14ac:dyDescent="0.25">
      <c r="D23" s="9"/>
      <c r="E23" s="9"/>
      <c r="F23" s="207" t="s">
        <v>106</v>
      </c>
      <c r="G23" s="207"/>
      <c r="H23" s="207"/>
      <c r="I23" s="207"/>
    </row>
    <row r="24" spans="1:12" s="8" customFormat="1" ht="15.75" hidden="1" customHeight="1" thickBot="1" x14ac:dyDescent="0.3">
      <c r="D24" s="9" t="s">
        <v>29</v>
      </c>
      <c r="E24" s="9"/>
      <c r="F24" s="57" t="s">
        <v>111</v>
      </c>
      <c r="G24" s="57" t="s">
        <v>113</v>
      </c>
      <c r="H24" s="58" t="s">
        <v>112</v>
      </c>
      <c r="I24" s="59" t="s">
        <v>30</v>
      </c>
    </row>
    <row r="25" spans="1:12" s="8" customFormat="1" ht="15.75" hidden="1" customHeight="1" thickBot="1" x14ac:dyDescent="0.3">
      <c r="D25" s="9" t="s">
        <v>7</v>
      </c>
      <c r="E25" s="9"/>
      <c r="F25" s="58">
        <f>E4</f>
        <v>0</v>
      </c>
      <c r="G25" s="81">
        <v>3.0000000000000001E-3</v>
      </c>
      <c r="H25" s="83">
        <f>F25*G25</f>
        <v>0</v>
      </c>
      <c r="I25" s="79">
        <f>F25+H25</f>
        <v>0</v>
      </c>
    </row>
    <row r="26" spans="1:12" s="8" customFormat="1" ht="15.75" hidden="1" customHeight="1" thickBot="1" x14ac:dyDescent="0.3">
      <c r="D26" s="9" t="s">
        <v>8</v>
      </c>
      <c r="E26" s="9"/>
      <c r="F26" s="58">
        <f>E4</f>
        <v>0</v>
      </c>
      <c r="G26" s="81">
        <v>0.01</v>
      </c>
      <c r="H26" s="83">
        <f>F26*G26</f>
        <v>0</v>
      </c>
      <c r="I26" s="79">
        <f>F26-H26</f>
        <v>0</v>
      </c>
    </row>
    <row r="27" spans="1:12" s="8" customFormat="1" ht="15.75" hidden="1" customHeight="1" x14ac:dyDescent="0.25">
      <c r="D27" s="9" t="s">
        <v>9</v>
      </c>
      <c r="E27" s="9"/>
      <c r="F27" s="214" t="s">
        <v>107</v>
      </c>
      <c r="G27" s="214"/>
      <c r="H27" s="214"/>
      <c r="I27" s="214"/>
    </row>
    <row r="28" spans="1:12" s="8" customFormat="1" ht="15.75" hidden="1" customHeight="1" thickBot="1" x14ac:dyDescent="0.3">
      <c r="D28" s="9" t="s">
        <v>23</v>
      </c>
      <c r="E28" s="9"/>
      <c r="F28" s="57" t="s">
        <v>111</v>
      </c>
      <c r="G28" s="57" t="s">
        <v>113</v>
      </c>
      <c r="H28" s="58" t="s">
        <v>112</v>
      </c>
      <c r="I28" s="59" t="s">
        <v>30</v>
      </c>
    </row>
    <row r="29" spans="1:12" s="8" customFormat="1" ht="15.75" hidden="1" customHeight="1" thickBot="1" x14ac:dyDescent="0.3">
      <c r="F29" s="78">
        <f>E4</f>
        <v>0</v>
      </c>
      <c r="G29" s="82">
        <v>5.0000000000000001E-3</v>
      </c>
      <c r="H29" s="84">
        <f>F29*G29</f>
        <v>0</v>
      </c>
      <c r="I29" s="80">
        <f>F29-H29</f>
        <v>0</v>
      </c>
    </row>
  </sheetData>
  <mergeCells count="17">
    <mergeCell ref="B9:B20"/>
    <mergeCell ref="F23:I23"/>
    <mergeCell ref="F27:I27"/>
    <mergeCell ref="B6:B7"/>
    <mergeCell ref="C6:C7"/>
    <mergeCell ref="D6:D7"/>
    <mergeCell ref="E6:E7"/>
    <mergeCell ref="F6:F7"/>
    <mergeCell ref="G6:L6"/>
    <mergeCell ref="B1:L1"/>
    <mergeCell ref="E2:G2"/>
    <mergeCell ref="H2:L5"/>
    <mergeCell ref="E3:G3"/>
    <mergeCell ref="E4:G4"/>
    <mergeCell ref="B2:C2"/>
    <mergeCell ref="B3:C3"/>
    <mergeCell ref="B4:C4"/>
  </mergeCells>
  <conditionalFormatting sqref="D9:E20">
    <cfRule type="cellIs" dxfId="371" priority="110" operator="equal">
      <formula>$D$24</formula>
    </cfRule>
    <cfRule type="expression" dxfId="370" priority="111">
      <formula>$D$22</formula>
    </cfRule>
  </conditionalFormatting>
  <conditionalFormatting sqref="D9:E20">
    <cfRule type="expression" dxfId="369" priority="109">
      <formula>$D$25</formula>
    </cfRule>
  </conditionalFormatting>
  <conditionalFormatting sqref="H9:H20">
    <cfRule type="cellIs" dxfId="368" priority="103" operator="lessThan">
      <formula>0</formula>
    </cfRule>
    <cfRule type="cellIs" dxfId="367" priority="104" operator="greaterThan">
      <formula>0</formula>
    </cfRule>
    <cfRule type="cellIs" dxfId="366" priority="105" operator="lessThan">
      <formula>0</formula>
    </cfRule>
    <cfRule type="cellIs" dxfId="365" priority="106" operator="greaterThan">
      <formula>0</formula>
    </cfRule>
  </conditionalFormatting>
  <conditionalFormatting sqref="D9:D20">
    <cfRule type="containsText" dxfId="364" priority="102" operator="containsText" text="FO CORTADA">
      <formula>NOT(ISERROR(SEARCH("FO CORTADA",D9)))</formula>
    </cfRule>
  </conditionalFormatting>
  <conditionalFormatting sqref="D9:K20">
    <cfRule type="expression" dxfId="363" priority="95">
      <formula>$D9="SERV"</formula>
    </cfRule>
    <cfRule type="expression" dxfId="362" priority="107">
      <formula>$D9="RTU"</formula>
    </cfRule>
  </conditionalFormatting>
  <conditionalFormatting sqref="F9:F20">
    <cfRule type="cellIs" dxfId="361" priority="100" operator="greaterThan">
      <formula>$I$25</formula>
    </cfRule>
    <cfRule type="cellIs" dxfId="360" priority="101" operator="lessThan">
      <formula>$I$26</formula>
    </cfRule>
  </conditionalFormatting>
  <conditionalFormatting sqref="G9:G20">
    <cfRule type="cellIs" dxfId="359" priority="97" operator="lessThan">
      <formula>-0.15</formula>
    </cfRule>
    <cfRule type="cellIs" dxfId="358" priority="99" operator="greaterThan">
      <formula>0.15</formula>
    </cfRule>
  </conditionalFormatting>
  <conditionalFormatting sqref="K9:K20">
    <cfRule type="cellIs" dxfId="357" priority="96" operator="lessThan">
      <formula>-0.15</formula>
    </cfRule>
    <cfRule type="cellIs" dxfId="356" priority="98" operator="greaterThan">
      <formula>0.15</formula>
    </cfRule>
  </conditionalFormatting>
  <conditionalFormatting sqref="E9:E20">
    <cfRule type="expression" dxfId="355" priority="93">
      <formula>$E9="FO Cortada"</formula>
    </cfRule>
    <cfRule type="expression" dxfId="354" priority="94">
      <formula>$E9="OK"</formula>
    </cfRule>
  </conditionalFormatting>
  <conditionalFormatting sqref="L9:L20">
    <cfRule type="cellIs" dxfId="353" priority="83" operator="lessThan">
      <formula>0</formula>
    </cfRule>
    <cfRule type="cellIs" dxfId="352" priority="92" operator="greaterThan">
      <formula>0.1</formula>
    </cfRule>
  </conditionalFormatting>
  <conditionalFormatting sqref="L9:L20">
    <cfRule type="cellIs" dxfId="351" priority="87" operator="greaterThan">
      <formula>0.1</formula>
    </cfRule>
    <cfRule type="cellIs" dxfId="350" priority="91" operator="greaterThan">
      <formula>0.1</formula>
    </cfRule>
  </conditionalFormatting>
  <conditionalFormatting sqref="L9:L20">
    <cfRule type="expression" dxfId="349" priority="86">
      <formula>$D9="SERV"</formula>
    </cfRule>
    <cfRule type="expression" dxfId="348" priority="88">
      <formula>$D9="RTU"</formula>
    </cfRule>
    <cfRule type="expression" dxfId="347" priority="89">
      <formula>$D9="MPLS"</formula>
    </cfRule>
  </conditionalFormatting>
  <conditionalFormatting sqref="E9:L20">
    <cfRule type="expression" dxfId="346" priority="90">
      <formula>$D9="DWDM"</formula>
    </cfRule>
    <cfRule type="expression" dxfId="345" priority="108">
      <formula>$D9="MPLS"</formula>
    </cfRule>
  </conditionalFormatting>
  <conditionalFormatting sqref="L9">
    <cfRule type="expression" dxfId="344" priority="85">
      <formula>$D$9="DWDM"</formula>
    </cfRule>
  </conditionalFormatting>
  <conditionalFormatting sqref="L10">
    <cfRule type="expression" dxfId="343" priority="84">
      <formula>$D$10="DWDM"</formula>
    </cfRule>
  </conditionalFormatting>
  <conditionalFormatting sqref="L11">
    <cfRule type="expression" dxfId="342" priority="82">
      <formula>$D$11="DWDM"</formula>
    </cfRule>
  </conditionalFormatting>
  <conditionalFormatting sqref="L12">
    <cfRule type="expression" dxfId="341" priority="81">
      <formula>$D$12="DWDM"</formula>
    </cfRule>
  </conditionalFormatting>
  <conditionalFormatting sqref="L13">
    <cfRule type="expression" dxfId="340" priority="80">
      <formula>$D$13="DWDM"</formula>
    </cfRule>
  </conditionalFormatting>
  <conditionalFormatting sqref="L14">
    <cfRule type="expression" dxfId="339" priority="79">
      <formula>$D$14="DWDM"</formula>
    </cfRule>
  </conditionalFormatting>
  <conditionalFormatting sqref="L15">
    <cfRule type="expression" dxfId="338" priority="78">
      <formula>$D$15="DWDM"</formula>
    </cfRule>
  </conditionalFormatting>
  <conditionalFormatting sqref="L16">
    <cfRule type="expression" dxfId="337" priority="77">
      <formula>$D$16="DWDM"</formula>
    </cfRule>
  </conditionalFormatting>
  <conditionalFormatting sqref="L17">
    <cfRule type="expression" dxfId="336" priority="76">
      <formula>$D$17="DWDM"</formula>
    </cfRule>
  </conditionalFormatting>
  <conditionalFormatting sqref="L18">
    <cfRule type="expression" dxfId="335" priority="75">
      <formula>$D$18="DWDM"</formula>
    </cfRule>
  </conditionalFormatting>
  <conditionalFormatting sqref="L19">
    <cfRule type="expression" dxfId="334" priority="74">
      <formula>$D$19="DWDM"</formula>
    </cfRule>
  </conditionalFormatting>
  <conditionalFormatting sqref="L20">
    <cfRule type="expression" dxfId="333" priority="73">
      <formula>$D$20="DWDM"</formula>
    </cfRule>
  </conditionalFormatting>
  <conditionalFormatting sqref="E10:L10">
    <cfRule type="expression" dxfId="332" priority="47">
      <formula>$D$10="SERV"</formula>
    </cfRule>
    <cfRule type="expression" dxfId="331" priority="59">
      <formula>$D$10="RTU"</formula>
    </cfRule>
    <cfRule type="expression" dxfId="330" priority="72">
      <formula>$D$10="MPLS"</formula>
    </cfRule>
  </conditionalFormatting>
  <conditionalFormatting sqref="E9:L9">
    <cfRule type="expression" dxfId="329" priority="48">
      <formula>$D$9="SERV"</formula>
    </cfRule>
    <cfRule type="expression" dxfId="328" priority="60">
      <formula>$D$9="RTU"</formula>
    </cfRule>
    <cfRule type="expression" dxfId="327" priority="71">
      <formula>$D$9="MPLS"</formula>
    </cfRule>
  </conditionalFormatting>
  <conditionalFormatting sqref="E11:L11">
    <cfRule type="expression" dxfId="326" priority="46">
      <formula>$D$11="SERV"</formula>
    </cfRule>
    <cfRule type="expression" dxfId="325" priority="58">
      <formula>$D$11="RTU"</formula>
    </cfRule>
    <cfRule type="expression" dxfId="324" priority="70">
      <formula>$D$11="MPLS"</formula>
    </cfRule>
  </conditionalFormatting>
  <conditionalFormatting sqref="E12:L12">
    <cfRule type="expression" dxfId="323" priority="45">
      <formula>$D$12="SERV"</formula>
    </cfRule>
    <cfRule type="expression" dxfId="322" priority="57">
      <formula>$D$12="RTU"</formula>
    </cfRule>
    <cfRule type="expression" dxfId="321" priority="69">
      <formula>$D$12="MPLS"</formula>
    </cfRule>
  </conditionalFormatting>
  <conditionalFormatting sqref="E13:L13">
    <cfRule type="expression" dxfId="320" priority="44">
      <formula>$D$13="SERV"</formula>
    </cfRule>
    <cfRule type="expression" dxfId="319" priority="56">
      <formula>$D$13="RTU"</formula>
    </cfRule>
    <cfRule type="expression" dxfId="318" priority="68">
      <formula>$D$13="MPLS"</formula>
    </cfRule>
  </conditionalFormatting>
  <conditionalFormatting sqref="E14:L14">
    <cfRule type="expression" dxfId="317" priority="43">
      <formula>$D$14="SERV"</formula>
    </cfRule>
    <cfRule type="expression" dxfId="316" priority="55">
      <formula>$D$14="RTU"</formula>
    </cfRule>
    <cfRule type="expression" dxfId="315" priority="67">
      <formula>$D$14="MPLS"</formula>
    </cfRule>
  </conditionalFormatting>
  <conditionalFormatting sqref="E15:L15">
    <cfRule type="expression" dxfId="314" priority="42">
      <formula>$D$15="SERV"</formula>
    </cfRule>
    <cfRule type="expression" dxfId="313" priority="54">
      <formula>$D$15="RTU"</formula>
    </cfRule>
    <cfRule type="expression" dxfId="312" priority="66">
      <formula>$D$15="MPLS"</formula>
    </cfRule>
  </conditionalFormatting>
  <conditionalFormatting sqref="E16:L16">
    <cfRule type="expression" dxfId="311" priority="41">
      <formula>$D$16="SERV"</formula>
    </cfRule>
    <cfRule type="expression" dxfId="310" priority="53">
      <formula>$D$16="RTU"</formula>
    </cfRule>
    <cfRule type="expression" dxfId="309" priority="65">
      <formula>$D$16="MPLS"</formula>
    </cfRule>
  </conditionalFormatting>
  <conditionalFormatting sqref="E17:L17">
    <cfRule type="expression" dxfId="308" priority="40">
      <formula>$D$17="SERV"</formula>
    </cfRule>
    <cfRule type="expression" dxfId="307" priority="52">
      <formula>$D$17="RTU"</formula>
    </cfRule>
    <cfRule type="expression" dxfId="306" priority="64">
      <formula>$D$17="MPLS"</formula>
    </cfRule>
  </conditionalFormatting>
  <conditionalFormatting sqref="E18:L18">
    <cfRule type="expression" dxfId="305" priority="39">
      <formula>$D$18="SERV"</formula>
    </cfRule>
    <cfRule type="expression" dxfId="304" priority="51">
      <formula>$D$18="RTU"</formula>
    </cfRule>
    <cfRule type="expression" dxfId="303" priority="63">
      <formula>$D$18="MPLS"</formula>
    </cfRule>
  </conditionalFormatting>
  <conditionalFormatting sqref="E19:L19">
    <cfRule type="expression" dxfId="302" priority="38">
      <formula>$D$19="SERV"</formula>
    </cfRule>
    <cfRule type="expression" dxfId="301" priority="50">
      <formula>$D$19="RTU"</formula>
    </cfRule>
    <cfRule type="expression" dxfId="300" priority="62">
      <formula>$D$19="MPLS"</formula>
    </cfRule>
  </conditionalFormatting>
  <conditionalFormatting sqref="E20:L20">
    <cfRule type="expression" dxfId="299" priority="37">
      <formula>$D$20="SERV"</formula>
    </cfRule>
    <cfRule type="expression" dxfId="298" priority="49">
      <formula>$D$20="RTU"</formula>
    </cfRule>
    <cfRule type="expression" dxfId="297" priority="61">
      <formula>$D$20="MPLS"</formula>
    </cfRule>
  </conditionalFormatting>
  <conditionalFormatting sqref="D9">
    <cfRule type="expression" dxfId="296" priority="12">
      <formula>$D$9="SERV"</formula>
    </cfRule>
    <cfRule type="expression" dxfId="295" priority="24">
      <formula>$D$9="DWDM"</formula>
    </cfRule>
    <cfRule type="expression" dxfId="294" priority="36">
      <formula>$D$9="MPLS"</formula>
    </cfRule>
  </conditionalFormatting>
  <conditionalFormatting sqref="D10">
    <cfRule type="expression" dxfId="293" priority="11">
      <formula>$D$10="SERV"</formula>
    </cfRule>
    <cfRule type="expression" dxfId="292" priority="23">
      <formula>$D$10="DWDM"</formula>
    </cfRule>
    <cfRule type="expression" dxfId="291" priority="35">
      <formula>$D$10="MPLS"</formula>
    </cfRule>
  </conditionalFormatting>
  <conditionalFormatting sqref="D11">
    <cfRule type="expression" dxfId="290" priority="10">
      <formula>$D$11="SERV"</formula>
    </cfRule>
    <cfRule type="expression" dxfId="289" priority="22">
      <formula>$D$11="DWDM"</formula>
    </cfRule>
    <cfRule type="expression" dxfId="288" priority="34">
      <formula>$D$11="MPLS"</formula>
    </cfRule>
  </conditionalFormatting>
  <conditionalFormatting sqref="D12">
    <cfRule type="expression" dxfId="287" priority="9">
      <formula>$D$12="SERV"</formula>
    </cfRule>
    <cfRule type="expression" dxfId="286" priority="21">
      <formula>$D$12="DWDM"</formula>
    </cfRule>
    <cfRule type="expression" dxfId="285" priority="33">
      <formula>$D$12="MPLS"</formula>
    </cfRule>
  </conditionalFormatting>
  <conditionalFormatting sqref="D13">
    <cfRule type="expression" dxfId="284" priority="8">
      <formula>$D$13="SERV"</formula>
    </cfRule>
    <cfRule type="expression" dxfId="283" priority="20">
      <formula>$D$13="DWDM"</formula>
    </cfRule>
    <cfRule type="expression" dxfId="282" priority="32">
      <formula>$D$13="MPLS"</formula>
    </cfRule>
  </conditionalFormatting>
  <conditionalFormatting sqref="D14">
    <cfRule type="expression" dxfId="281" priority="7">
      <formula>$D$14="SERV"</formula>
    </cfRule>
    <cfRule type="expression" dxfId="280" priority="19">
      <formula>$D$14="DWDM"</formula>
    </cfRule>
    <cfRule type="expression" dxfId="279" priority="31">
      <formula>$D$14="MPLS"</formula>
    </cfRule>
  </conditionalFormatting>
  <conditionalFormatting sqref="D15">
    <cfRule type="expression" dxfId="278" priority="6">
      <formula>$D$15="SERV"</formula>
    </cfRule>
    <cfRule type="expression" dxfId="277" priority="18">
      <formula>$D$15="DWDM"</formula>
    </cfRule>
    <cfRule type="expression" dxfId="276" priority="30">
      <formula>$D$15="MPLS"</formula>
    </cfRule>
  </conditionalFormatting>
  <conditionalFormatting sqref="D16">
    <cfRule type="expression" dxfId="275" priority="5">
      <formula>$D$16="SERV"</formula>
    </cfRule>
    <cfRule type="expression" dxfId="274" priority="17">
      <formula>$D$16="DWDM"</formula>
    </cfRule>
    <cfRule type="expression" dxfId="273" priority="29">
      <formula>$D$16="MPLS"</formula>
    </cfRule>
  </conditionalFormatting>
  <conditionalFormatting sqref="D17">
    <cfRule type="expression" dxfId="272" priority="4">
      <formula>$D$17="SERV"</formula>
    </cfRule>
    <cfRule type="expression" dxfId="271" priority="16">
      <formula>$D$17="DWDM"</formula>
    </cfRule>
    <cfRule type="expression" dxfId="270" priority="28">
      <formula>$D$17="MPLS"</formula>
    </cfRule>
  </conditionalFormatting>
  <conditionalFormatting sqref="D18">
    <cfRule type="expression" dxfId="269" priority="3">
      <formula>$D$18="SERV"</formula>
    </cfRule>
    <cfRule type="expression" dxfId="268" priority="15">
      <formula>$D$18="DWDM"</formula>
    </cfRule>
    <cfRule type="expression" dxfId="267" priority="27">
      <formula>$D$18="MPLS"</formula>
    </cfRule>
  </conditionalFormatting>
  <conditionalFormatting sqref="D19">
    <cfRule type="expression" dxfId="266" priority="2">
      <formula>$D$19="SERV"</formula>
    </cfRule>
    <cfRule type="expression" dxfId="265" priority="14">
      <formula>$D$19="DWDM"</formula>
    </cfRule>
    <cfRule type="expression" dxfId="264" priority="26">
      <formula>$D$19="MPLS"</formula>
    </cfRule>
  </conditionalFormatting>
  <conditionalFormatting sqref="D20">
    <cfRule type="expression" dxfId="263" priority="1">
      <formula>$D$20="SERV"</formula>
    </cfRule>
    <cfRule type="expression" dxfId="262" priority="13">
      <formula>$D$20="DWDM"</formula>
    </cfRule>
    <cfRule type="expression" dxfId="261" priority="25">
      <formula>$D$20="MPLS"</formula>
    </cfRule>
  </conditionalFormatting>
  <dataValidations count="1">
    <dataValidation type="list" allowBlank="1" showInputMessage="1" showErrorMessage="1" sqref="D9:D20" xr:uid="{00000000-0002-0000-0300-000000000000}">
      <formula1>$D$24:$D$28</formula1>
    </dataValidation>
  </dataValidation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114" id="{1B2C50B9-F209-4CE2-BA21-179B22BA8F34}">
            <xm:f>'FO 1-12'!$D$9</xm:f>
            <x14:dxf>
              <fill>
                <patternFill>
                  <bgColor rgb="FFFF0000"/>
                </patternFill>
              </fill>
            </x14:dxf>
          </x14:cfRule>
          <xm:sqref>C9</xm:sqref>
        </x14:conditionalFormatting>
        <x14:conditionalFormatting xmlns:xm="http://schemas.microsoft.com/office/excel/2006/main">
          <x14:cfRule type="expression" priority="113" id="{FD3C8CF8-55F4-4FA2-80FD-E42CC2807737}">
            <xm:f>'FO 1-12'!$D$25</xm:f>
            <x14:dxf>
              <fill>
                <patternFill>
                  <bgColor rgb="FF7030A0"/>
                </patternFill>
              </fill>
            </x14:dxf>
          </x14:cfRule>
          <xm:sqref>D25:E25</xm:sqref>
        </x14:conditionalFormatting>
        <x14:conditionalFormatting xmlns:xm="http://schemas.microsoft.com/office/excel/2006/main">
          <x14:cfRule type="cellIs" priority="112" operator="greaterThan" id="{6DE23A07-7058-4A74-A7FE-2BB0A964B29B}">
            <xm:f>'FO 1-12'!$I$25</xm:f>
            <x14:dxf>
              <font>
                <color theme="1"/>
              </font>
              <fill>
                <patternFill>
                  <bgColor rgb="FFFF0000"/>
                </patternFill>
              </fill>
            </x14:dxf>
          </x14:cfRule>
          <xm:sqref>K23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showGridLines="0" workbookViewId="0">
      <selection activeCell="E4" sqref="E4:G4"/>
    </sheetView>
  </sheetViews>
  <sheetFormatPr baseColWidth="10" defaultColWidth="9.140625" defaultRowHeight="15" x14ac:dyDescent="0.25"/>
  <cols>
    <col min="1" max="1" width="4.28515625" customWidth="1"/>
    <col min="2" max="3" width="7.140625" customWidth="1"/>
    <col min="4" max="4" width="17.85546875" customWidth="1"/>
    <col min="5" max="5" width="23" bestFit="1" customWidth="1"/>
    <col min="6" max="12" width="12.5703125" customWidth="1"/>
    <col min="13" max="13" width="9.28515625" customWidth="1"/>
  </cols>
  <sheetData>
    <row r="1" spans="1:14" ht="30" customHeight="1" thickBot="1" x14ac:dyDescent="0.35">
      <c r="B1" s="176" t="s">
        <v>104</v>
      </c>
      <c r="C1" s="176"/>
      <c r="D1" s="176"/>
      <c r="E1" s="176"/>
      <c r="F1" s="176"/>
      <c r="G1" s="176"/>
      <c r="H1" s="176"/>
      <c r="I1" s="176"/>
      <c r="J1" s="176"/>
      <c r="K1" s="176"/>
      <c r="L1" s="176"/>
    </row>
    <row r="2" spans="1:14" ht="15.75" customHeight="1" thickTop="1" thickBot="1" x14ac:dyDescent="0.3">
      <c r="B2" s="208" t="s">
        <v>49</v>
      </c>
      <c r="C2" s="209"/>
      <c r="D2" s="97" t="s">
        <v>1</v>
      </c>
      <c r="E2" s="189">
        <f>Caratula!C4</f>
        <v>0</v>
      </c>
      <c r="F2" s="190"/>
      <c r="G2" s="191"/>
      <c r="H2" s="182" t="s">
        <v>115</v>
      </c>
      <c r="I2" s="182"/>
      <c r="J2" s="182"/>
      <c r="K2" s="182"/>
      <c r="L2" s="183"/>
      <c r="M2" s="7"/>
      <c r="N2" s="7"/>
    </row>
    <row r="3" spans="1:14" ht="16.5" thickTop="1" thickBot="1" x14ac:dyDescent="0.3">
      <c r="B3" s="210" t="s">
        <v>49</v>
      </c>
      <c r="C3" s="211"/>
      <c r="D3" s="97" t="s">
        <v>2</v>
      </c>
      <c r="E3" s="192">
        <f>Caratula!C5</f>
        <v>0</v>
      </c>
      <c r="F3" s="193"/>
      <c r="G3" s="194"/>
      <c r="H3" s="184"/>
      <c r="I3" s="184"/>
      <c r="J3" s="184"/>
      <c r="K3" s="184"/>
      <c r="L3" s="185"/>
      <c r="M3" s="7"/>
      <c r="N3" s="7"/>
    </row>
    <row r="4" spans="1:14" ht="16.5" thickTop="1" thickBot="1" x14ac:dyDescent="0.3">
      <c r="B4" s="212" t="s">
        <v>37</v>
      </c>
      <c r="C4" s="213"/>
      <c r="D4" s="97" t="s">
        <v>46</v>
      </c>
      <c r="E4" s="195"/>
      <c r="F4" s="196"/>
      <c r="G4" s="197"/>
      <c r="H4" s="184"/>
      <c r="I4" s="184"/>
      <c r="J4" s="184"/>
      <c r="K4" s="184"/>
      <c r="L4" s="185"/>
      <c r="M4" s="7"/>
      <c r="N4" s="7"/>
    </row>
    <row r="5" spans="1:14" ht="12" customHeight="1" thickTop="1" x14ac:dyDescent="0.25">
      <c r="B5" s="44"/>
      <c r="C5" s="45"/>
      <c r="D5" s="45"/>
      <c r="E5" s="45"/>
      <c r="F5" s="46"/>
      <c r="G5" s="47"/>
      <c r="H5" s="186"/>
      <c r="I5" s="187"/>
      <c r="J5" s="187"/>
      <c r="K5" s="187"/>
      <c r="L5" s="188"/>
    </row>
    <row r="6" spans="1:14" s="1" customFormat="1" ht="15.75" thickBot="1" x14ac:dyDescent="0.3">
      <c r="A6" s="27"/>
      <c r="B6" s="177" t="s">
        <v>24</v>
      </c>
      <c r="C6" s="177" t="s">
        <v>6</v>
      </c>
      <c r="D6" s="198" t="s">
        <v>40</v>
      </c>
      <c r="E6" s="205" t="s">
        <v>0</v>
      </c>
      <c r="F6" s="200" t="s">
        <v>47</v>
      </c>
      <c r="G6" s="202" t="s">
        <v>22</v>
      </c>
      <c r="H6" s="203"/>
      <c r="I6" s="203"/>
      <c r="J6" s="203"/>
      <c r="K6" s="203"/>
      <c r="L6" s="204"/>
    </row>
    <row r="7" spans="1:14" s="1" customFormat="1" ht="37.5" customHeight="1" thickTop="1" x14ac:dyDescent="0.25">
      <c r="A7" s="27"/>
      <c r="B7" s="178"/>
      <c r="C7" s="178"/>
      <c r="D7" s="199"/>
      <c r="E7" s="206"/>
      <c r="F7" s="201"/>
      <c r="G7" s="3" t="s">
        <v>114</v>
      </c>
      <c r="H7" s="5" t="s">
        <v>31</v>
      </c>
      <c r="I7" s="3" t="s">
        <v>48</v>
      </c>
      <c r="J7" s="12" t="s">
        <v>10</v>
      </c>
      <c r="K7" s="3" t="s">
        <v>28</v>
      </c>
      <c r="L7" s="24" t="s">
        <v>5</v>
      </c>
    </row>
    <row r="8" spans="1:14" s="1" customFormat="1" ht="19.5" customHeight="1" thickBot="1" x14ac:dyDescent="0.3">
      <c r="A8" s="27"/>
      <c r="B8" s="13" t="s">
        <v>49</v>
      </c>
      <c r="C8" s="15" t="s">
        <v>49</v>
      </c>
      <c r="D8" s="43" t="s">
        <v>37</v>
      </c>
      <c r="E8" s="28" t="s">
        <v>49</v>
      </c>
      <c r="F8" s="18" t="s">
        <v>37</v>
      </c>
      <c r="G8" s="19" t="s">
        <v>37</v>
      </c>
      <c r="H8" s="20" t="s">
        <v>37</v>
      </c>
      <c r="I8" s="19" t="s">
        <v>37</v>
      </c>
      <c r="J8" s="14" t="s">
        <v>49</v>
      </c>
      <c r="K8" s="19" t="s">
        <v>37</v>
      </c>
      <c r="L8" s="25" t="s">
        <v>49</v>
      </c>
    </row>
    <row r="9" spans="1:14" ht="15.75" customHeight="1" thickTop="1" x14ac:dyDescent="0.25">
      <c r="A9" s="6"/>
      <c r="B9" s="218" t="s">
        <v>26</v>
      </c>
      <c r="C9" s="29">
        <v>25</v>
      </c>
      <c r="D9" s="40" t="s">
        <v>29</v>
      </c>
      <c r="E9" s="68" t="b">
        <f>IF(F9&lt;I26,"FO CORTADA",IF(F9&lt;I29,"LIMPIAR CONECTOR",IF(F9&lt;I25,"OK")))</f>
        <v>0</v>
      </c>
      <c r="F9" s="60"/>
      <c r="G9" s="48"/>
      <c r="H9" s="65"/>
      <c r="I9" s="63"/>
      <c r="J9" s="69" t="str">
        <f t="shared" ref="J9:J12" si="0">IF(E9="OK",(F9-I9),"FO cortada")</f>
        <v>FO cortada</v>
      </c>
      <c r="K9" s="21"/>
      <c r="L9" s="70" t="str">
        <f t="shared" ref="L9:L12" si="1">IF(E9="OK",(G9+K9)/2,"FO cortada")</f>
        <v>FO cortada</v>
      </c>
    </row>
    <row r="10" spans="1:14" x14ac:dyDescent="0.25">
      <c r="A10" s="6"/>
      <c r="B10" s="219"/>
      <c r="C10" s="30">
        <v>26</v>
      </c>
      <c r="D10" s="41" t="s">
        <v>29</v>
      </c>
      <c r="E10" s="68" t="b">
        <f>IF(F10&lt;I26,"FO CORTADA",IF(F10&lt;I29,"LIMPIAR CONECTOR",IF(F10&lt;I25,"OK")))</f>
        <v>0</v>
      </c>
      <c r="F10" s="61"/>
      <c r="G10" s="16"/>
      <c r="H10" s="66"/>
      <c r="I10" s="64"/>
      <c r="J10" s="69" t="str">
        <f t="shared" si="0"/>
        <v>FO cortada</v>
      </c>
      <c r="K10" s="22"/>
      <c r="L10" s="70" t="str">
        <f t="shared" si="1"/>
        <v>FO cortada</v>
      </c>
    </row>
    <row r="11" spans="1:14" x14ac:dyDescent="0.25">
      <c r="A11" s="6"/>
      <c r="B11" s="219"/>
      <c r="C11" s="31">
        <v>27</v>
      </c>
      <c r="D11" s="41" t="s">
        <v>29</v>
      </c>
      <c r="E11" s="68" t="b">
        <f>IF(F11&lt;I26,"FO CORTADA",IF(F11&lt;I29,"LIMPIAR CONECTOR",IF(F11&lt;I25,"OK")))</f>
        <v>0</v>
      </c>
      <c r="F11" s="61"/>
      <c r="G11" s="16"/>
      <c r="H11" s="66"/>
      <c r="I11" s="64"/>
      <c r="J11" s="69" t="str">
        <f t="shared" si="0"/>
        <v>FO cortada</v>
      </c>
      <c r="K11" s="22"/>
      <c r="L11" s="70" t="str">
        <f t="shared" si="1"/>
        <v>FO cortada</v>
      </c>
    </row>
    <row r="12" spans="1:14" ht="15.75" thickBot="1" x14ac:dyDescent="0.3">
      <c r="A12" s="6"/>
      <c r="B12" s="219"/>
      <c r="C12" s="85">
        <v>28</v>
      </c>
      <c r="D12" s="86" t="s">
        <v>29</v>
      </c>
      <c r="E12" s="68" t="b">
        <f>IF(F12&lt;I26,"FO CORTADA",IF(F12&lt;I29,"LIMPIAR CONECTOR",IF(F12&lt;I25,"OK")))</f>
        <v>0</v>
      </c>
      <c r="F12" s="62"/>
      <c r="G12" s="17"/>
      <c r="H12" s="67"/>
      <c r="I12" s="76"/>
      <c r="J12" s="69" t="str">
        <f t="shared" si="0"/>
        <v>FO cortada</v>
      </c>
      <c r="K12" s="23"/>
      <c r="L12" s="70" t="str">
        <f t="shared" si="1"/>
        <v>FO cortada</v>
      </c>
    </row>
    <row r="13" spans="1:14" ht="15.75" thickTop="1" x14ac:dyDescent="0.25">
      <c r="A13" s="4"/>
      <c r="B13" s="26"/>
      <c r="C13" s="26"/>
      <c r="D13" s="77"/>
    </row>
    <row r="14" spans="1:14" x14ac:dyDescent="0.25">
      <c r="A14" s="4"/>
      <c r="C14" s="56"/>
    </row>
    <row r="15" spans="1:14" x14ac:dyDescent="0.25">
      <c r="A15" s="4"/>
    </row>
    <row r="16" spans="1:14" x14ac:dyDescent="0.25">
      <c r="A16" s="4"/>
    </row>
    <row r="17" spans="1:10" x14ac:dyDescent="0.25">
      <c r="A17" s="4"/>
    </row>
    <row r="18" spans="1:10" x14ac:dyDescent="0.25">
      <c r="A18" s="4"/>
    </row>
    <row r="19" spans="1:10" x14ac:dyDescent="0.25">
      <c r="A19" s="4"/>
    </row>
    <row r="20" spans="1:10" x14ac:dyDescent="0.25">
      <c r="A20" s="4"/>
    </row>
    <row r="21" spans="1:10" x14ac:dyDescent="0.25">
      <c r="C21" s="4"/>
      <c r="F21" s="2"/>
      <c r="J21" s="4"/>
    </row>
    <row r="22" spans="1:10" s="8" customFormat="1" ht="15.75" customHeight="1" x14ac:dyDescent="0.25">
      <c r="D22" s="9"/>
      <c r="E22" s="9"/>
      <c r="F22" s="10"/>
      <c r="G22" s="11"/>
      <c r="I22" s="11"/>
    </row>
    <row r="23" spans="1:10" s="8" customFormat="1" ht="15.75" hidden="1" customHeight="1" x14ac:dyDescent="0.25">
      <c r="D23" s="9"/>
      <c r="E23" s="9"/>
      <c r="F23" s="207" t="s">
        <v>106</v>
      </c>
      <c r="G23" s="207"/>
      <c r="H23" s="207"/>
      <c r="I23" s="207"/>
    </row>
    <row r="24" spans="1:10" s="8" customFormat="1" ht="15.75" hidden="1" customHeight="1" thickBot="1" x14ac:dyDescent="0.3">
      <c r="D24" s="9" t="s">
        <v>29</v>
      </c>
      <c r="E24" s="9"/>
      <c r="F24" s="57" t="s">
        <v>111</v>
      </c>
      <c r="G24" s="57" t="s">
        <v>113</v>
      </c>
      <c r="H24" s="58" t="s">
        <v>112</v>
      </c>
      <c r="I24" s="59" t="s">
        <v>30</v>
      </c>
    </row>
    <row r="25" spans="1:10" s="8" customFormat="1" ht="15.75" hidden="1" customHeight="1" thickBot="1" x14ac:dyDescent="0.3">
      <c r="D25" s="9" t="s">
        <v>7</v>
      </c>
      <c r="E25" s="9"/>
      <c r="F25" s="58">
        <f>E4</f>
        <v>0</v>
      </c>
      <c r="G25" s="81">
        <v>3.0000000000000001E-3</v>
      </c>
      <c r="H25" s="83">
        <f>F25*G25</f>
        <v>0</v>
      </c>
      <c r="I25" s="79">
        <f>F25+H25</f>
        <v>0</v>
      </c>
    </row>
    <row r="26" spans="1:10" s="8" customFormat="1" ht="15.75" hidden="1" customHeight="1" thickBot="1" x14ac:dyDescent="0.3">
      <c r="D26" s="9" t="s">
        <v>8</v>
      </c>
      <c r="E26" s="9"/>
      <c r="F26" s="58">
        <f>E4</f>
        <v>0</v>
      </c>
      <c r="G26" s="81">
        <v>0.01</v>
      </c>
      <c r="H26" s="83">
        <f>F26*G26</f>
        <v>0</v>
      </c>
      <c r="I26" s="79">
        <f>F26-H26</f>
        <v>0</v>
      </c>
    </row>
    <row r="27" spans="1:10" s="8" customFormat="1" ht="15.75" hidden="1" customHeight="1" x14ac:dyDescent="0.25">
      <c r="D27" s="9" t="s">
        <v>9</v>
      </c>
      <c r="E27" s="9"/>
      <c r="F27" s="214" t="s">
        <v>107</v>
      </c>
      <c r="G27" s="214"/>
      <c r="H27" s="214"/>
      <c r="I27" s="214"/>
    </row>
    <row r="28" spans="1:10" s="8" customFormat="1" ht="15.75" hidden="1" customHeight="1" thickBot="1" x14ac:dyDescent="0.3">
      <c r="D28" s="9" t="s">
        <v>23</v>
      </c>
      <c r="E28" s="9"/>
      <c r="F28" s="57" t="s">
        <v>111</v>
      </c>
      <c r="G28" s="57" t="s">
        <v>113</v>
      </c>
      <c r="H28" s="58" t="s">
        <v>112</v>
      </c>
      <c r="I28" s="59" t="s">
        <v>30</v>
      </c>
    </row>
    <row r="29" spans="1:10" s="8" customFormat="1" ht="15.75" hidden="1" customHeight="1" thickBot="1" x14ac:dyDescent="0.3">
      <c r="F29" s="78">
        <f>E4</f>
        <v>0</v>
      </c>
      <c r="G29" s="82">
        <v>5.0000000000000001E-3</v>
      </c>
      <c r="H29" s="84">
        <f>F29*G29</f>
        <v>0</v>
      </c>
      <c r="I29" s="80">
        <f>F29-H29</f>
        <v>0</v>
      </c>
    </row>
  </sheetData>
  <mergeCells count="17">
    <mergeCell ref="F23:I23"/>
    <mergeCell ref="F27:I27"/>
    <mergeCell ref="B9:B12"/>
    <mergeCell ref="B6:B7"/>
    <mergeCell ref="C6:C7"/>
    <mergeCell ref="D6:D7"/>
    <mergeCell ref="E6:E7"/>
    <mergeCell ref="F6:F7"/>
    <mergeCell ref="G6:L6"/>
    <mergeCell ref="B1:L1"/>
    <mergeCell ref="E2:G2"/>
    <mergeCell ref="H2:L5"/>
    <mergeCell ref="E3:G3"/>
    <mergeCell ref="E4:G4"/>
    <mergeCell ref="B2:C2"/>
    <mergeCell ref="B3:C3"/>
    <mergeCell ref="B4:C4"/>
  </mergeCells>
  <conditionalFormatting sqref="D9:E12">
    <cfRule type="cellIs" dxfId="257" priority="110" operator="equal">
      <formula>$D$24</formula>
    </cfRule>
    <cfRule type="expression" dxfId="256" priority="111">
      <formula>$D$22</formula>
    </cfRule>
  </conditionalFormatting>
  <conditionalFormatting sqref="D9:E12">
    <cfRule type="expression" dxfId="255" priority="109">
      <formula>$D$25</formula>
    </cfRule>
  </conditionalFormatting>
  <conditionalFormatting sqref="H9:H12">
    <cfRule type="cellIs" dxfId="254" priority="103" operator="lessThan">
      <formula>0</formula>
    </cfRule>
    <cfRule type="cellIs" dxfId="253" priority="104" operator="greaterThan">
      <formula>0</formula>
    </cfRule>
    <cfRule type="cellIs" dxfId="252" priority="105" operator="lessThan">
      <formula>0</formula>
    </cfRule>
    <cfRule type="cellIs" dxfId="251" priority="106" operator="greaterThan">
      <formula>0</formula>
    </cfRule>
  </conditionalFormatting>
  <conditionalFormatting sqref="D9:D12">
    <cfRule type="containsText" dxfId="250" priority="102" operator="containsText" text="FO CORTADA">
      <formula>NOT(ISERROR(SEARCH("FO CORTADA",D9)))</formula>
    </cfRule>
  </conditionalFormatting>
  <conditionalFormatting sqref="D9:K12">
    <cfRule type="expression" dxfId="249" priority="95">
      <formula>$D9="SERV"</formula>
    </cfRule>
    <cfRule type="expression" dxfId="248" priority="107">
      <formula>$D9="RTU"</formula>
    </cfRule>
  </conditionalFormatting>
  <conditionalFormatting sqref="F9:F12">
    <cfRule type="cellIs" dxfId="247" priority="100" operator="greaterThan">
      <formula>$I$25</formula>
    </cfRule>
    <cfRule type="cellIs" dxfId="246" priority="101" operator="lessThan">
      <formula>$I$26</formula>
    </cfRule>
  </conditionalFormatting>
  <conditionalFormatting sqref="G9:G12">
    <cfRule type="cellIs" dxfId="245" priority="97" operator="lessThan">
      <formula>-0.15</formula>
    </cfRule>
    <cfRule type="cellIs" dxfId="244" priority="99" operator="greaterThan">
      <formula>0.15</formula>
    </cfRule>
  </conditionalFormatting>
  <conditionalFormatting sqref="K9:K12">
    <cfRule type="cellIs" dxfId="243" priority="96" operator="lessThan">
      <formula>-0.15</formula>
    </cfRule>
    <cfRule type="cellIs" dxfId="242" priority="98" operator="greaterThan">
      <formula>0.15</formula>
    </cfRule>
  </conditionalFormatting>
  <conditionalFormatting sqref="E9:E12">
    <cfRule type="expression" dxfId="241" priority="93">
      <formula>$E9="FO Cortada"</formula>
    </cfRule>
    <cfRule type="expression" dxfId="240" priority="94">
      <formula>$E9="OK"</formula>
    </cfRule>
  </conditionalFormatting>
  <conditionalFormatting sqref="L9:L12">
    <cfRule type="cellIs" dxfId="239" priority="83" operator="lessThan">
      <formula>0</formula>
    </cfRule>
    <cfRule type="cellIs" dxfId="238" priority="92" operator="greaterThan">
      <formula>0.1</formula>
    </cfRule>
  </conditionalFormatting>
  <conditionalFormatting sqref="L9:L12">
    <cfRule type="cellIs" dxfId="237" priority="87" operator="greaterThan">
      <formula>0.1</formula>
    </cfRule>
    <cfRule type="cellIs" dxfId="236" priority="91" operator="greaterThan">
      <formula>0.1</formula>
    </cfRule>
  </conditionalFormatting>
  <conditionalFormatting sqref="L9:L12">
    <cfRule type="expression" dxfId="235" priority="86">
      <formula>$D9="SERV"</formula>
    </cfRule>
    <cfRule type="expression" dxfId="234" priority="88">
      <formula>$D9="RTU"</formula>
    </cfRule>
    <cfRule type="expression" dxfId="233" priority="89">
      <formula>$D9="MPLS"</formula>
    </cfRule>
  </conditionalFormatting>
  <conditionalFormatting sqref="E9:L12">
    <cfRule type="expression" dxfId="232" priority="90">
      <formula>$D9="DWDM"</formula>
    </cfRule>
    <cfRule type="expression" dxfId="231" priority="108">
      <formula>$D9="MPLS"</formula>
    </cfRule>
  </conditionalFormatting>
  <conditionalFormatting sqref="L9">
    <cfRule type="expression" dxfId="230" priority="85">
      <formula>$D$9="DWDM"</formula>
    </cfRule>
  </conditionalFormatting>
  <conditionalFormatting sqref="L10">
    <cfRule type="expression" dxfId="229" priority="84">
      <formula>$D$10="DWDM"</formula>
    </cfRule>
  </conditionalFormatting>
  <conditionalFormatting sqref="L11">
    <cfRule type="expression" dxfId="228" priority="82">
      <formula>$D$11="DWDM"</formula>
    </cfRule>
  </conditionalFormatting>
  <conditionalFormatting sqref="L12">
    <cfRule type="expression" dxfId="227" priority="81">
      <formula>$D$12="DWDM"</formula>
    </cfRule>
  </conditionalFormatting>
  <conditionalFormatting sqref="E10:L10">
    <cfRule type="expression" dxfId="226" priority="47">
      <formula>$D$10="SERV"</formula>
    </cfRule>
    <cfRule type="expression" dxfId="225" priority="59">
      <formula>$D$10="RTU"</formula>
    </cfRule>
    <cfRule type="expression" dxfId="224" priority="72">
      <formula>$D$10="MPLS"</formula>
    </cfRule>
  </conditionalFormatting>
  <conditionalFormatting sqref="E9:L9">
    <cfRule type="expression" dxfId="223" priority="48">
      <formula>$D$9="SERV"</formula>
    </cfRule>
    <cfRule type="expression" dxfId="222" priority="60">
      <formula>$D$9="RTU"</formula>
    </cfRule>
    <cfRule type="expression" dxfId="221" priority="71">
      <formula>$D$9="MPLS"</formula>
    </cfRule>
  </conditionalFormatting>
  <conditionalFormatting sqref="E11:L11">
    <cfRule type="expression" dxfId="220" priority="46">
      <formula>$D$11="SERV"</formula>
    </cfRule>
    <cfRule type="expression" dxfId="219" priority="58">
      <formula>$D$11="RTU"</formula>
    </cfRule>
    <cfRule type="expression" dxfId="218" priority="70">
      <formula>$D$11="MPLS"</formula>
    </cfRule>
  </conditionalFormatting>
  <conditionalFormatting sqref="E12:L12">
    <cfRule type="expression" dxfId="217" priority="45">
      <formula>$D$12="SERV"</formula>
    </cfRule>
    <cfRule type="expression" dxfId="216" priority="57">
      <formula>$D$12="RTU"</formula>
    </cfRule>
    <cfRule type="expression" dxfId="215" priority="69">
      <formula>$D$12="MPLS"</formula>
    </cfRule>
  </conditionalFormatting>
  <conditionalFormatting sqref="D9">
    <cfRule type="expression" dxfId="214" priority="12">
      <formula>$D$9="SERV"</formula>
    </cfRule>
    <cfRule type="expression" dxfId="213" priority="24">
      <formula>$D$9="DWDM"</formula>
    </cfRule>
    <cfRule type="expression" dxfId="212" priority="36">
      <formula>$D$9="MPLS"</formula>
    </cfRule>
  </conditionalFormatting>
  <conditionalFormatting sqref="D10">
    <cfRule type="expression" dxfId="211" priority="11">
      <formula>$D$10="SERV"</formula>
    </cfRule>
    <cfRule type="expression" dxfId="210" priority="23">
      <formula>$D$10="DWDM"</formula>
    </cfRule>
    <cfRule type="expression" dxfId="209" priority="35">
      <formula>$D$10="MPLS"</formula>
    </cfRule>
  </conditionalFormatting>
  <conditionalFormatting sqref="D11">
    <cfRule type="expression" dxfId="208" priority="10">
      <formula>$D$11="SERV"</formula>
    </cfRule>
    <cfRule type="expression" dxfId="207" priority="22">
      <formula>$D$11="DWDM"</formula>
    </cfRule>
    <cfRule type="expression" dxfId="206" priority="34">
      <formula>$D$11="MPLS"</formula>
    </cfRule>
  </conditionalFormatting>
  <conditionalFormatting sqref="D12">
    <cfRule type="expression" dxfId="205" priority="9">
      <formula>$D$12="SERV"</formula>
    </cfRule>
    <cfRule type="expression" dxfId="204" priority="21">
      <formula>$D$12="DWDM"</formula>
    </cfRule>
    <cfRule type="expression" dxfId="203" priority="33">
      <formula>$D$12="MPLS"</formula>
    </cfRule>
  </conditionalFormatting>
  <dataValidations disablePrompts="1" count="1">
    <dataValidation type="list" allowBlank="1" showInputMessage="1" showErrorMessage="1" sqref="D9:D12" xr:uid="{00000000-0002-0000-0400-000000000000}">
      <formula1>$D$24:$D$28</formula1>
    </dataValidation>
  </dataValidation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114" id="{E6F6B466-B76A-45E0-8C30-0C39948A7E56}">
            <xm:f>'FO 1-12'!$D$9</xm:f>
            <x14:dxf>
              <fill>
                <patternFill>
                  <bgColor rgb="FFFF0000"/>
                </patternFill>
              </fill>
            </x14:dxf>
          </x14:cfRule>
          <xm:sqref>C9</xm:sqref>
        </x14:conditionalFormatting>
        <x14:conditionalFormatting xmlns:xm="http://schemas.microsoft.com/office/excel/2006/main">
          <x14:cfRule type="expression" priority="113" id="{F73F042A-04AD-4F33-9FDE-0E5412FA1D77}">
            <xm:f>'FO 1-12'!$D$25</xm:f>
            <x14:dxf>
              <fill>
                <patternFill>
                  <bgColor rgb="FF7030A0"/>
                </patternFill>
              </fill>
            </x14:dxf>
          </x14:cfRule>
          <xm:sqref>D25:E25</xm:sqref>
        </x14:conditionalFormatting>
        <x14:conditionalFormatting xmlns:xm="http://schemas.microsoft.com/office/excel/2006/main">
          <x14:cfRule type="cellIs" priority="112" operator="greaterThan" id="{69F6FB09-FFEF-42A1-821D-3DB5BCE7B413}">
            <xm:f>'FO 1-12'!$I$25</xm:f>
            <x14:dxf>
              <font>
                <color theme="1"/>
              </font>
              <fill>
                <patternFill>
                  <bgColor rgb="FFFF0000"/>
                </patternFill>
              </fill>
            </x14:dxf>
          </x14:cfRule>
          <xm:sqref>K23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showGridLines="0" workbookViewId="0">
      <selection activeCell="H18" sqref="H18"/>
    </sheetView>
  </sheetViews>
  <sheetFormatPr baseColWidth="10" defaultColWidth="9.140625" defaultRowHeight="15" x14ac:dyDescent="0.25"/>
  <cols>
    <col min="1" max="1" width="4.28515625" customWidth="1"/>
    <col min="2" max="3" width="7.140625" customWidth="1"/>
    <col min="4" max="4" width="17.85546875" customWidth="1"/>
    <col min="5" max="5" width="23" bestFit="1" customWidth="1"/>
    <col min="6" max="12" width="12.5703125" customWidth="1"/>
    <col min="13" max="13" width="9.28515625" customWidth="1"/>
  </cols>
  <sheetData>
    <row r="1" spans="1:14" ht="30" customHeight="1" thickBot="1" x14ac:dyDescent="0.35">
      <c r="B1" s="176" t="s">
        <v>105</v>
      </c>
      <c r="C1" s="176"/>
      <c r="D1" s="176"/>
      <c r="E1" s="176"/>
      <c r="F1" s="176"/>
      <c r="G1" s="176"/>
      <c r="H1" s="176"/>
      <c r="I1" s="176"/>
      <c r="J1" s="176"/>
      <c r="K1" s="176"/>
      <c r="L1" s="176"/>
    </row>
    <row r="2" spans="1:14" ht="15.75" customHeight="1" thickTop="1" thickBot="1" x14ac:dyDescent="0.3">
      <c r="B2" s="220" t="s">
        <v>37</v>
      </c>
      <c r="C2" s="221" t="s">
        <v>1</v>
      </c>
      <c r="D2" s="222"/>
      <c r="E2" s="115" t="s">
        <v>121</v>
      </c>
      <c r="F2" s="116"/>
      <c r="G2" s="117"/>
      <c r="H2" s="182" t="s">
        <v>115</v>
      </c>
      <c r="I2" s="182"/>
      <c r="J2" s="182"/>
      <c r="K2" s="182"/>
      <c r="L2" s="183"/>
      <c r="M2" s="7"/>
      <c r="N2" s="7"/>
    </row>
    <row r="3" spans="1:14" ht="17.25" thickTop="1" thickBot="1" x14ac:dyDescent="0.3">
      <c r="B3" s="220"/>
      <c r="C3" s="221" t="s">
        <v>2</v>
      </c>
      <c r="D3" s="222"/>
      <c r="E3" s="118" t="s">
        <v>126</v>
      </c>
      <c r="F3" s="119"/>
      <c r="G3" s="120"/>
      <c r="H3" s="184"/>
      <c r="I3" s="184"/>
      <c r="J3" s="184"/>
      <c r="K3" s="184"/>
      <c r="L3" s="185"/>
      <c r="M3" s="7"/>
      <c r="N3" s="7"/>
    </row>
    <row r="4" spans="1:14" ht="17.25" thickTop="1" thickBot="1" x14ac:dyDescent="0.3">
      <c r="B4" s="220"/>
      <c r="C4" s="221" t="s">
        <v>46</v>
      </c>
      <c r="D4" s="222"/>
      <c r="E4" s="223"/>
      <c r="F4" s="224"/>
      <c r="G4" s="225"/>
      <c r="H4" s="184"/>
      <c r="I4" s="184"/>
      <c r="J4" s="184"/>
      <c r="K4" s="184"/>
      <c r="L4" s="185"/>
      <c r="M4" s="7"/>
      <c r="N4" s="7"/>
    </row>
    <row r="5" spans="1:14" ht="12" customHeight="1" thickTop="1" x14ac:dyDescent="0.25">
      <c r="B5" s="44"/>
      <c r="C5" s="45"/>
      <c r="D5" s="45"/>
      <c r="E5" s="45"/>
      <c r="F5" s="46"/>
      <c r="G5" s="47"/>
      <c r="H5" s="186"/>
      <c r="I5" s="187"/>
      <c r="J5" s="187"/>
      <c r="K5" s="187"/>
      <c r="L5" s="188"/>
    </row>
    <row r="6" spans="1:14" s="1" customFormat="1" ht="15.75" thickBot="1" x14ac:dyDescent="0.3">
      <c r="A6" s="27"/>
      <c r="B6" s="177" t="s">
        <v>24</v>
      </c>
      <c r="C6" s="177" t="s">
        <v>6</v>
      </c>
      <c r="D6" s="198" t="s">
        <v>40</v>
      </c>
      <c r="E6" s="205" t="s">
        <v>0</v>
      </c>
      <c r="F6" s="200" t="s">
        <v>47</v>
      </c>
      <c r="G6" s="202" t="s">
        <v>22</v>
      </c>
      <c r="H6" s="203"/>
      <c r="I6" s="203"/>
      <c r="J6" s="203"/>
      <c r="K6" s="203"/>
      <c r="L6" s="204"/>
    </row>
    <row r="7" spans="1:14" s="1" customFormat="1" ht="37.5" customHeight="1" thickTop="1" x14ac:dyDescent="0.25">
      <c r="A7" s="27"/>
      <c r="B7" s="178"/>
      <c r="C7" s="178"/>
      <c r="D7" s="199"/>
      <c r="E7" s="206"/>
      <c r="F7" s="201"/>
      <c r="G7" s="3" t="s">
        <v>114</v>
      </c>
      <c r="H7" s="5" t="s">
        <v>31</v>
      </c>
      <c r="I7" s="3" t="s">
        <v>48</v>
      </c>
      <c r="J7" s="12" t="s">
        <v>10</v>
      </c>
      <c r="K7" s="3" t="s">
        <v>28</v>
      </c>
      <c r="L7" s="24" t="s">
        <v>5</v>
      </c>
    </row>
    <row r="8" spans="1:14" s="1" customFormat="1" ht="19.5" customHeight="1" thickBot="1" x14ac:dyDescent="0.3">
      <c r="A8" s="27"/>
      <c r="B8" s="13" t="s">
        <v>49</v>
      </c>
      <c r="C8" s="15" t="s">
        <v>49</v>
      </c>
      <c r="D8" s="43" t="s">
        <v>37</v>
      </c>
      <c r="E8" s="28" t="s">
        <v>49</v>
      </c>
      <c r="F8" s="18" t="s">
        <v>37</v>
      </c>
      <c r="G8" s="19" t="s">
        <v>37</v>
      </c>
      <c r="H8" s="20" t="s">
        <v>37</v>
      </c>
      <c r="I8" s="19" t="s">
        <v>37</v>
      </c>
      <c r="J8" s="14" t="s">
        <v>49</v>
      </c>
      <c r="K8" s="19" t="s">
        <v>37</v>
      </c>
      <c r="L8" s="25" t="s">
        <v>49</v>
      </c>
    </row>
    <row r="9" spans="1:14" ht="15.75" customHeight="1" thickTop="1" x14ac:dyDescent="0.25">
      <c r="A9" s="6"/>
      <c r="B9" s="218" t="s">
        <v>26</v>
      </c>
      <c r="C9" s="29">
        <v>29</v>
      </c>
      <c r="D9" s="40" t="s">
        <v>29</v>
      </c>
      <c r="E9" s="68" t="b">
        <f>IF(F9&lt;I26,"FO CORTADA",IF(F9&lt;I29,"LIMPIAR CONECTOR",IF(F9&lt;I25,"OK")))</f>
        <v>0</v>
      </c>
      <c r="F9" s="60"/>
      <c r="G9" s="48"/>
      <c r="H9" s="65"/>
      <c r="I9" s="63"/>
      <c r="J9" s="69" t="str">
        <f t="shared" ref="J9:J16" si="0">IF(E9="OK",(F9-I9),"FO cortada")</f>
        <v>FO cortada</v>
      </c>
      <c r="K9" s="21"/>
      <c r="L9" s="70" t="str">
        <f t="shared" ref="L9:L16" si="1">IF(E9="OK",(G9+K9)/2,"FO cortada")</f>
        <v>FO cortada</v>
      </c>
    </row>
    <row r="10" spans="1:14" x14ac:dyDescent="0.25">
      <c r="A10" s="6"/>
      <c r="B10" s="219"/>
      <c r="C10" s="30">
        <v>30</v>
      </c>
      <c r="D10" s="41" t="s">
        <v>29</v>
      </c>
      <c r="E10" s="68" t="b">
        <f>IF(F10&lt;I26,"FO CORTADA",IF(F10&lt;I29,"LIMPIAR CONECTOR",IF(F10&lt;I25,"OK")))</f>
        <v>0</v>
      </c>
      <c r="F10" s="61"/>
      <c r="G10" s="16"/>
      <c r="H10" s="66"/>
      <c r="I10" s="64"/>
      <c r="J10" s="69" t="str">
        <f t="shared" si="0"/>
        <v>FO cortada</v>
      </c>
      <c r="K10" s="22"/>
      <c r="L10" s="70" t="str">
        <f t="shared" si="1"/>
        <v>FO cortada</v>
      </c>
    </row>
    <row r="11" spans="1:14" x14ac:dyDescent="0.25">
      <c r="A11" s="6"/>
      <c r="B11" s="219"/>
      <c r="C11" s="31">
        <v>31</v>
      </c>
      <c r="D11" s="41" t="s">
        <v>29</v>
      </c>
      <c r="E11" s="68" t="b">
        <f>IF(F11&lt;I26,"FO CORTADA",IF(F11&lt;I29,"LIMPIAR CONECTOR",IF(F11&lt;I25,"OK")))</f>
        <v>0</v>
      </c>
      <c r="F11" s="61"/>
      <c r="G11" s="16"/>
      <c r="H11" s="66"/>
      <c r="I11" s="64"/>
      <c r="J11" s="69" t="str">
        <f t="shared" si="0"/>
        <v>FO cortada</v>
      </c>
      <c r="K11" s="22"/>
      <c r="L11" s="70" t="str">
        <f t="shared" si="1"/>
        <v>FO cortada</v>
      </c>
    </row>
    <row r="12" spans="1:14" x14ac:dyDescent="0.25">
      <c r="A12" s="6"/>
      <c r="B12" s="219"/>
      <c r="C12" s="85">
        <v>32</v>
      </c>
      <c r="D12" s="41" t="s">
        <v>29</v>
      </c>
      <c r="E12" s="68" t="b">
        <f>IF(F12&lt;I26,"FO CORTADA",IF(F12&lt;I29,"LIMPIAR CONECTOR",IF(F12&lt;I25,"OK")))</f>
        <v>0</v>
      </c>
      <c r="F12" s="61"/>
      <c r="G12" s="16"/>
      <c r="H12" s="66"/>
      <c r="I12" s="64"/>
      <c r="J12" s="69" t="str">
        <f t="shared" si="0"/>
        <v>FO cortada</v>
      </c>
      <c r="K12" s="22"/>
      <c r="L12" s="70" t="str">
        <f t="shared" si="1"/>
        <v>FO cortada</v>
      </c>
    </row>
    <row r="13" spans="1:14" x14ac:dyDescent="0.25">
      <c r="A13" s="6"/>
      <c r="B13" s="219"/>
      <c r="C13" s="32">
        <v>33</v>
      </c>
      <c r="D13" s="41" t="s">
        <v>29</v>
      </c>
      <c r="E13" s="68" t="b">
        <f>IF(F13&lt;I26,"FO CORTADA",IF(F13&lt;I29,"LIMPIAR CONECTOR",IF(F13&lt;I25,"OK")))</f>
        <v>0</v>
      </c>
      <c r="F13" s="61"/>
      <c r="G13" s="16"/>
      <c r="H13" s="66"/>
      <c r="I13" s="64"/>
      <c r="J13" s="69" t="str">
        <f t="shared" si="0"/>
        <v>FO cortada</v>
      </c>
      <c r="K13" s="22"/>
      <c r="L13" s="70" t="str">
        <f t="shared" si="1"/>
        <v>FO cortada</v>
      </c>
    </row>
    <row r="14" spans="1:14" x14ac:dyDescent="0.25">
      <c r="A14" s="6"/>
      <c r="B14" s="219"/>
      <c r="C14" s="33">
        <v>34</v>
      </c>
      <c r="D14" s="41" t="s">
        <v>29</v>
      </c>
      <c r="E14" s="68" t="b">
        <f>IF(F14&lt;I26,"FO CORTADA",IF(F14&lt;I29,"LIMPIAR CONECTOR",IF(F14&lt;I25,"OK")))</f>
        <v>0</v>
      </c>
      <c r="F14" s="61"/>
      <c r="G14" s="16"/>
      <c r="H14" s="66"/>
      <c r="I14" s="64"/>
      <c r="J14" s="69" t="str">
        <f t="shared" si="0"/>
        <v>FO cortada</v>
      </c>
      <c r="K14" s="22"/>
      <c r="L14" s="70" t="str">
        <f t="shared" si="1"/>
        <v>FO cortada</v>
      </c>
      <c r="N14" s="56"/>
    </row>
    <row r="15" spans="1:14" x14ac:dyDescent="0.25">
      <c r="A15" s="6"/>
      <c r="B15" s="219"/>
      <c r="C15" s="34">
        <v>35</v>
      </c>
      <c r="D15" s="41" t="s">
        <v>29</v>
      </c>
      <c r="E15" s="68" t="b">
        <f>IF(F15&lt;I26,"FO CORTADA",IF(F15&lt;I29,"LIMPIAR CONECTOR",IF(F15&lt;I25,"OK")))</f>
        <v>0</v>
      </c>
      <c r="F15" s="61"/>
      <c r="G15" s="16"/>
      <c r="H15" s="66"/>
      <c r="I15" s="64"/>
      <c r="J15" s="69" t="str">
        <f t="shared" si="0"/>
        <v>FO cortada</v>
      </c>
      <c r="K15" s="22"/>
      <c r="L15" s="70" t="str">
        <f t="shared" si="1"/>
        <v>FO cortada</v>
      </c>
    </row>
    <row r="16" spans="1:14" ht="15.75" thickBot="1" x14ac:dyDescent="0.3">
      <c r="A16" s="6"/>
      <c r="B16" s="226"/>
      <c r="C16" s="87">
        <v>36</v>
      </c>
      <c r="D16" s="86" t="s">
        <v>29</v>
      </c>
      <c r="E16" s="68" t="b">
        <f>IF(F16&lt;I26,"FO CORTADA",IF(F16&lt;I29,"LIMPIAR CONECTOR",IF(F16&lt;I25,"OK")))</f>
        <v>0</v>
      </c>
      <c r="F16" s="62"/>
      <c r="G16" s="17"/>
      <c r="H16" s="67"/>
      <c r="I16" s="76"/>
      <c r="J16" s="69" t="str">
        <f t="shared" si="0"/>
        <v>FO cortada</v>
      </c>
      <c r="K16" s="23"/>
      <c r="L16" s="70" t="str">
        <f t="shared" si="1"/>
        <v>FO cortada</v>
      </c>
    </row>
    <row r="17" spans="1:10" ht="15.75" thickTop="1" x14ac:dyDescent="0.25">
      <c r="A17" s="4"/>
      <c r="D17" s="77"/>
    </row>
    <row r="18" spans="1:10" x14ac:dyDescent="0.25">
      <c r="A18" s="4"/>
    </row>
    <row r="19" spans="1:10" x14ac:dyDescent="0.25">
      <c r="A19" s="4"/>
    </row>
    <row r="20" spans="1:10" x14ac:dyDescent="0.25">
      <c r="A20" s="4"/>
    </row>
    <row r="21" spans="1:10" x14ac:dyDescent="0.25">
      <c r="C21" s="4"/>
      <c r="F21" s="2"/>
      <c r="J21" s="4"/>
    </row>
    <row r="22" spans="1:10" s="8" customFormat="1" ht="15.75" customHeight="1" x14ac:dyDescent="0.25">
      <c r="D22" s="9"/>
      <c r="E22" s="9"/>
      <c r="F22" s="10"/>
      <c r="G22" s="11"/>
      <c r="I22" s="11"/>
    </row>
    <row r="23" spans="1:10" s="8" customFormat="1" ht="15.75" hidden="1" customHeight="1" x14ac:dyDescent="0.25">
      <c r="D23" s="9"/>
      <c r="E23" s="9"/>
      <c r="F23" s="207" t="s">
        <v>106</v>
      </c>
      <c r="G23" s="207"/>
      <c r="H23" s="207"/>
      <c r="I23" s="207"/>
    </row>
    <row r="24" spans="1:10" s="8" customFormat="1" ht="15.75" hidden="1" customHeight="1" x14ac:dyDescent="0.25">
      <c r="D24" s="9" t="s">
        <v>29</v>
      </c>
      <c r="E24" s="9"/>
      <c r="F24" s="57" t="s">
        <v>111</v>
      </c>
      <c r="G24" s="57" t="s">
        <v>113</v>
      </c>
      <c r="H24" s="58" t="s">
        <v>112</v>
      </c>
      <c r="I24" s="59" t="s">
        <v>30</v>
      </c>
    </row>
    <row r="25" spans="1:10" s="8" customFormat="1" ht="15.75" hidden="1" customHeight="1" x14ac:dyDescent="0.25">
      <c r="D25" s="9" t="s">
        <v>7</v>
      </c>
      <c r="E25" s="9"/>
      <c r="F25" s="58">
        <f>E4</f>
        <v>0</v>
      </c>
      <c r="G25" s="81">
        <v>3.0000000000000001E-3</v>
      </c>
      <c r="H25" s="83">
        <f>F25*G25</f>
        <v>0</v>
      </c>
      <c r="I25" s="79">
        <f>F25+H25</f>
        <v>0</v>
      </c>
    </row>
    <row r="26" spans="1:10" s="8" customFormat="1" ht="15.75" hidden="1" customHeight="1" x14ac:dyDescent="0.25">
      <c r="D26" s="9" t="s">
        <v>8</v>
      </c>
      <c r="E26" s="9"/>
      <c r="F26" s="58">
        <f>E4</f>
        <v>0</v>
      </c>
      <c r="G26" s="81">
        <v>0.01</v>
      </c>
      <c r="H26" s="83">
        <f>F26*G26</f>
        <v>0</v>
      </c>
      <c r="I26" s="79">
        <f>F26-H26</f>
        <v>0</v>
      </c>
    </row>
    <row r="27" spans="1:10" s="8" customFormat="1" ht="15.75" hidden="1" customHeight="1" x14ac:dyDescent="0.25">
      <c r="D27" s="9" t="s">
        <v>9</v>
      </c>
      <c r="E27" s="9"/>
      <c r="F27" s="214" t="s">
        <v>107</v>
      </c>
      <c r="G27" s="214"/>
      <c r="H27" s="214"/>
      <c r="I27" s="214"/>
    </row>
    <row r="28" spans="1:10" s="8" customFormat="1" ht="15.75" hidden="1" customHeight="1" x14ac:dyDescent="0.25">
      <c r="D28" s="9" t="s">
        <v>23</v>
      </c>
      <c r="E28" s="9"/>
      <c r="F28" s="57" t="s">
        <v>111</v>
      </c>
      <c r="G28" s="57" t="s">
        <v>113</v>
      </c>
      <c r="H28" s="58" t="s">
        <v>112</v>
      </c>
      <c r="I28" s="59" t="s">
        <v>30</v>
      </c>
    </row>
    <row r="29" spans="1:10" s="8" customFormat="1" ht="15.75" hidden="1" customHeight="1" x14ac:dyDescent="0.25">
      <c r="F29" s="78">
        <f>E4</f>
        <v>0</v>
      </c>
      <c r="G29" s="82">
        <v>5.0000000000000001E-3</v>
      </c>
      <c r="H29" s="84">
        <f>F29*G29</f>
        <v>0</v>
      </c>
      <c r="I29" s="80">
        <f>F29-H29</f>
        <v>0</v>
      </c>
    </row>
  </sheetData>
  <mergeCells count="16">
    <mergeCell ref="F23:I23"/>
    <mergeCell ref="F27:I27"/>
    <mergeCell ref="B9:B16"/>
    <mergeCell ref="B6:B7"/>
    <mergeCell ref="C6:C7"/>
    <mergeCell ref="D6:D7"/>
    <mergeCell ref="E6:E7"/>
    <mergeCell ref="F6:F7"/>
    <mergeCell ref="G6:L6"/>
    <mergeCell ref="B1:L1"/>
    <mergeCell ref="B2:B4"/>
    <mergeCell ref="C2:D2"/>
    <mergeCell ref="H2:L5"/>
    <mergeCell ref="C3:D3"/>
    <mergeCell ref="C4:D4"/>
    <mergeCell ref="E4:G4"/>
  </mergeCells>
  <conditionalFormatting sqref="D9:E16">
    <cfRule type="cellIs" dxfId="199" priority="110" operator="equal">
      <formula>$D$24</formula>
    </cfRule>
    <cfRule type="expression" dxfId="198" priority="111">
      <formula>$D$22</formula>
    </cfRule>
  </conditionalFormatting>
  <conditionalFormatting sqref="D9:E16">
    <cfRule type="expression" dxfId="197" priority="109">
      <formula>$D$25</formula>
    </cfRule>
  </conditionalFormatting>
  <conditionalFormatting sqref="H9:H16">
    <cfRule type="cellIs" dxfId="196" priority="103" operator="lessThan">
      <formula>0</formula>
    </cfRule>
    <cfRule type="cellIs" dxfId="195" priority="104" operator="greaterThan">
      <formula>0</formula>
    </cfRule>
    <cfRule type="cellIs" dxfId="194" priority="105" operator="lessThan">
      <formula>0</formula>
    </cfRule>
    <cfRule type="cellIs" dxfId="193" priority="106" operator="greaterThan">
      <formula>0</formula>
    </cfRule>
  </conditionalFormatting>
  <conditionalFormatting sqref="D9:D16">
    <cfRule type="containsText" dxfId="192" priority="102" operator="containsText" text="FO CORTADA">
      <formula>NOT(ISERROR(SEARCH("FO CORTADA",D9)))</formula>
    </cfRule>
  </conditionalFormatting>
  <conditionalFormatting sqref="D9:K16">
    <cfRule type="expression" dxfId="191" priority="95">
      <formula>$D9="SERV"</formula>
    </cfRule>
    <cfRule type="expression" dxfId="190" priority="107">
      <formula>$D9="RTU"</formula>
    </cfRule>
  </conditionalFormatting>
  <conditionalFormatting sqref="F9:F16">
    <cfRule type="cellIs" dxfId="189" priority="100" operator="greaterThan">
      <formula>$I$25</formula>
    </cfRule>
    <cfRule type="cellIs" dxfId="188" priority="101" operator="lessThan">
      <formula>$I$26</formula>
    </cfRule>
  </conditionalFormatting>
  <conditionalFormatting sqref="G9:G16">
    <cfRule type="cellIs" dxfId="187" priority="97" operator="lessThan">
      <formula>-0.15</formula>
    </cfRule>
    <cfRule type="cellIs" dxfId="186" priority="99" operator="greaterThan">
      <formula>0.15</formula>
    </cfRule>
  </conditionalFormatting>
  <conditionalFormatting sqref="K9:K16">
    <cfRule type="cellIs" dxfId="185" priority="96" operator="lessThan">
      <formula>-0.15</formula>
    </cfRule>
    <cfRule type="cellIs" dxfId="184" priority="98" operator="greaterThan">
      <formula>0.15</formula>
    </cfRule>
  </conditionalFormatting>
  <conditionalFormatting sqref="E9:E16">
    <cfRule type="expression" dxfId="183" priority="93">
      <formula>$E9="FO Cortada"</formula>
    </cfRule>
    <cfRule type="expression" dxfId="182" priority="94">
      <formula>$E9="OK"</formula>
    </cfRule>
  </conditionalFormatting>
  <conditionalFormatting sqref="L9:L16">
    <cfRule type="cellIs" dxfId="181" priority="83" operator="lessThan">
      <formula>0</formula>
    </cfRule>
    <cfRule type="cellIs" dxfId="180" priority="92" operator="greaterThan">
      <formula>0.1</formula>
    </cfRule>
  </conditionalFormatting>
  <conditionalFormatting sqref="L9:L16">
    <cfRule type="cellIs" dxfId="179" priority="87" operator="greaterThan">
      <formula>0.1</formula>
    </cfRule>
    <cfRule type="cellIs" dxfId="178" priority="91" operator="greaterThan">
      <formula>0.1</formula>
    </cfRule>
  </conditionalFormatting>
  <conditionalFormatting sqref="L9:L16">
    <cfRule type="expression" dxfId="177" priority="86">
      <formula>$D9="SERV"</formula>
    </cfRule>
    <cfRule type="expression" dxfId="176" priority="88">
      <formula>$D9="RTU"</formula>
    </cfRule>
    <cfRule type="expression" dxfId="175" priority="89">
      <formula>$D9="MPLS"</formula>
    </cfRule>
  </conditionalFormatting>
  <conditionalFormatting sqref="E9:L16">
    <cfRule type="expression" dxfId="174" priority="90">
      <formula>$D9="DWDM"</formula>
    </cfRule>
    <cfRule type="expression" dxfId="173" priority="108">
      <formula>$D9="MPLS"</formula>
    </cfRule>
  </conditionalFormatting>
  <conditionalFormatting sqref="L9">
    <cfRule type="expression" dxfId="172" priority="85">
      <formula>$D$9="DWDM"</formula>
    </cfRule>
  </conditionalFormatting>
  <conditionalFormatting sqref="L10">
    <cfRule type="expression" dxfId="171" priority="84">
      <formula>$D$10="DWDM"</formula>
    </cfRule>
  </conditionalFormatting>
  <conditionalFormatting sqref="L11">
    <cfRule type="expression" dxfId="170" priority="82">
      <formula>$D$11="DWDM"</formula>
    </cfRule>
  </conditionalFormatting>
  <conditionalFormatting sqref="L12">
    <cfRule type="expression" dxfId="169" priority="81">
      <formula>$D$12="DWDM"</formula>
    </cfRule>
  </conditionalFormatting>
  <conditionalFormatting sqref="L13">
    <cfRule type="expression" dxfId="168" priority="80">
      <formula>$D$13="DWDM"</formula>
    </cfRule>
  </conditionalFormatting>
  <conditionalFormatting sqref="L14">
    <cfRule type="expression" dxfId="167" priority="79">
      <formula>$D$14="DWDM"</formula>
    </cfRule>
  </conditionalFormatting>
  <conditionalFormatting sqref="L15">
    <cfRule type="expression" dxfId="166" priority="78">
      <formula>$D$15="DWDM"</formula>
    </cfRule>
  </conditionalFormatting>
  <conditionalFormatting sqref="L16">
    <cfRule type="expression" dxfId="165" priority="77">
      <formula>$D$16="DWDM"</formula>
    </cfRule>
  </conditionalFormatting>
  <conditionalFormatting sqref="E10:L10">
    <cfRule type="expression" dxfId="164" priority="47">
      <formula>$D$10="SERV"</formula>
    </cfRule>
    <cfRule type="expression" dxfId="163" priority="59">
      <formula>$D$10="RTU"</formula>
    </cfRule>
    <cfRule type="expression" dxfId="162" priority="72">
      <formula>$D$10="MPLS"</formula>
    </cfRule>
  </conditionalFormatting>
  <conditionalFormatting sqref="E9:L9">
    <cfRule type="expression" dxfId="161" priority="48">
      <formula>$D$9="SERV"</formula>
    </cfRule>
    <cfRule type="expression" dxfId="160" priority="60">
      <formula>$D$9="RTU"</formula>
    </cfRule>
    <cfRule type="expression" dxfId="159" priority="71">
      <formula>$D$9="MPLS"</formula>
    </cfRule>
  </conditionalFormatting>
  <conditionalFormatting sqref="E11:L11">
    <cfRule type="expression" dxfId="158" priority="46">
      <formula>$D$11="SERV"</formula>
    </cfRule>
    <cfRule type="expression" dxfId="157" priority="58">
      <formula>$D$11="RTU"</formula>
    </cfRule>
    <cfRule type="expression" dxfId="156" priority="70">
      <formula>$D$11="MPLS"</formula>
    </cfRule>
  </conditionalFormatting>
  <conditionalFormatting sqref="E12:L12">
    <cfRule type="expression" dxfId="155" priority="45">
      <formula>$D$12="SERV"</formula>
    </cfRule>
    <cfRule type="expression" dxfId="154" priority="57">
      <formula>$D$12="RTU"</formula>
    </cfRule>
    <cfRule type="expression" dxfId="153" priority="69">
      <formula>$D$12="MPLS"</formula>
    </cfRule>
  </conditionalFormatting>
  <conditionalFormatting sqref="E13:L13">
    <cfRule type="expression" dxfId="152" priority="44">
      <formula>$D$13="SERV"</formula>
    </cfRule>
    <cfRule type="expression" dxfId="151" priority="56">
      <formula>$D$13="RTU"</formula>
    </cfRule>
    <cfRule type="expression" dxfId="150" priority="68">
      <formula>$D$13="MPLS"</formula>
    </cfRule>
  </conditionalFormatting>
  <conditionalFormatting sqref="E14:L14">
    <cfRule type="expression" dxfId="149" priority="43">
      <formula>$D$14="SERV"</formula>
    </cfRule>
    <cfRule type="expression" dxfId="148" priority="55">
      <formula>$D$14="RTU"</formula>
    </cfRule>
    <cfRule type="expression" dxfId="147" priority="67">
      <formula>$D$14="MPLS"</formula>
    </cfRule>
  </conditionalFormatting>
  <conditionalFormatting sqref="E15:L15">
    <cfRule type="expression" dxfId="146" priority="42">
      <formula>$D$15="SERV"</formula>
    </cfRule>
    <cfRule type="expression" dxfId="145" priority="54">
      <formula>$D$15="RTU"</formula>
    </cfRule>
    <cfRule type="expression" dxfId="144" priority="66">
      <formula>$D$15="MPLS"</formula>
    </cfRule>
  </conditionalFormatting>
  <conditionalFormatting sqref="E16:L16">
    <cfRule type="expression" dxfId="143" priority="41">
      <formula>$D$16="SERV"</formula>
    </cfRule>
    <cfRule type="expression" dxfId="142" priority="53">
      <formula>$D$16="RTU"</formula>
    </cfRule>
    <cfRule type="expression" dxfId="141" priority="65">
      <formula>$D$16="MPLS"</formula>
    </cfRule>
  </conditionalFormatting>
  <conditionalFormatting sqref="D9">
    <cfRule type="expression" dxfId="140" priority="12">
      <formula>$D$9="SERV"</formula>
    </cfRule>
    <cfRule type="expression" dxfId="139" priority="24">
      <formula>$D$9="DWDM"</formula>
    </cfRule>
    <cfRule type="expression" dxfId="138" priority="36">
      <formula>$D$9="MPLS"</formula>
    </cfRule>
  </conditionalFormatting>
  <conditionalFormatting sqref="D10">
    <cfRule type="expression" dxfId="137" priority="11">
      <formula>$D$10="SERV"</formula>
    </cfRule>
    <cfRule type="expression" dxfId="136" priority="23">
      <formula>$D$10="DWDM"</formula>
    </cfRule>
    <cfRule type="expression" dxfId="135" priority="35">
      <formula>$D$10="MPLS"</formula>
    </cfRule>
  </conditionalFormatting>
  <conditionalFormatting sqref="D11">
    <cfRule type="expression" dxfId="134" priority="10">
      <formula>$D$11="SERV"</formula>
    </cfRule>
    <cfRule type="expression" dxfId="133" priority="22">
      <formula>$D$11="DWDM"</formula>
    </cfRule>
    <cfRule type="expression" dxfId="132" priority="34">
      <formula>$D$11="MPLS"</formula>
    </cfRule>
  </conditionalFormatting>
  <conditionalFormatting sqref="D12">
    <cfRule type="expression" dxfId="131" priority="9">
      <formula>$D$12="SERV"</formula>
    </cfRule>
    <cfRule type="expression" dxfId="130" priority="21">
      <formula>$D$12="DWDM"</formula>
    </cfRule>
    <cfRule type="expression" dxfId="129" priority="33">
      <formula>$D$12="MPLS"</formula>
    </cfRule>
  </conditionalFormatting>
  <conditionalFormatting sqref="D13">
    <cfRule type="expression" dxfId="128" priority="8">
      <formula>$D$13="SERV"</formula>
    </cfRule>
    <cfRule type="expression" dxfId="127" priority="20">
      <formula>$D$13="DWDM"</formula>
    </cfRule>
    <cfRule type="expression" dxfId="126" priority="32">
      <formula>$D$13="MPLS"</formula>
    </cfRule>
  </conditionalFormatting>
  <conditionalFormatting sqref="D14">
    <cfRule type="expression" dxfId="125" priority="7">
      <formula>$D$14="SERV"</formula>
    </cfRule>
    <cfRule type="expression" dxfId="124" priority="19">
      <formula>$D$14="DWDM"</formula>
    </cfRule>
    <cfRule type="expression" dxfId="123" priority="31">
      <formula>$D$14="MPLS"</formula>
    </cfRule>
  </conditionalFormatting>
  <conditionalFormatting sqref="D15">
    <cfRule type="expression" dxfId="122" priority="6">
      <formula>$D$15="SERV"</formula>
    </cfRule>
    <cfRule type="expression" dxfId="121" priority="18">
      <formula>$D$15="DWDM"</formula>
    </cfRule>
    <cfRule type="expression" dxfId="120" priority="30">
      <formula>$D$15="MPLS"</formula>
    </cfRule>
  </conditionalFormatting>
  <conditionalFormatting sqref="D16">
    <cfRule type="expression" dxfId="119" priority="5">
      <formula>$D$16="SERV"</formula>
    </cfRule>
    <cfRule type="expression" dxfId="118" priority="17">
      <formula>$D$16="DWDM"</formula>
    </cfRule>
    <cfRule type="expression" dxfId="117" priority="29">
      <formula>$D$16="MPLS"</formula>
    </cfRule>
  </conditionalFormatting>
  <dataValidations disablePrompts="1" count="1">
    <dataValidation type="list" allowBlank="1" showInputMessage="1" showErrorMessage="1" sqref="D9:D16" xr:uid="{00000000-0002-0000-0500-000000000000}">
      <formula1>$D$24:$D$28</formula1>
    </dataValidation>
  </dataValidation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114" id="{77DA7299-89C0-42ED-B30F-02D195A01423}">
            <xm:f>'FO 1-12'!$D$9</xm:f>
            <x14:dxf>
              <fill>
                <patternFill>
                  <bgColor rgb="FFFF0000"/>
                </patternFill>
              </fill>
            </x14:dxf>
          </x14:cfRule>
          <xm:sqref>C9</xm:sqref>
        </x14:conditionalFormatting>
        <x14:conditionalFormatting xmlns:xm="http://schemas.microsoft.com/office/excel/2006/main">
          <x14:cfRule type="expression" priority="113" id="{D5403B8E-CFA3-41FC-A507-1F219B452C4A}">
            <xm:f>'FO 1-12'!$D$25</xm:f>
            <x14:dxf>
              <fill>
                <patternFill>
                  <bgColor rgb="FF7030A0"/>
                </patternFill>
              </fill>
            </x14:dxf>
          </x14:cfRule>
          <xm:sqref>D25:E25</xm:sqref>
        </x14:conditionalFormatting>
        <x14:conditionalFormatting xmlns:xm="http://schemas.microsoft.com/office/excel/2006/main">
          <x14:cfRule type="cellIs" priority="112" operator="greaterThan" id="{07C196C6-91DE-4DD6-A160-069C48B5B86F}">
            <xm:f>'FO 1-12'!$I$25</xm:f>
            <x14:dxf>
              <font>
                <color theme="1"/>
              </font>
              <fill>
                <patternFill>
                  <bgColor rgb="FFFF0000"/>
                </patternFill>
              </fill>
            </x14:dxf>
          </x14:cfRule>
          <xm:sqref>K23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9"/>
  <sheetViews>
    <sheetView workbookViewId="0">
      <selection activeCell="E3" sqref="E3:G3"/>
    </sheetView>
  </sheetViews>
  <sheetFormatPr baseColWidth="10" defaultColWidth="9.140625" defaultRowHeight="15" x14ac:dyDescent="0.25"/>
  <cols>
    <col min="1" max="1" width="4.28515625" customWidth="1"/>
    <col min="2" max="3" width="7.140625" customWidth="1"/>
    <col min="4" max="4" width="17.85546875" customWidth="1"/>
    <col min="5" max="5" width="23" bestFit="1" customWidth="1"/>
    <col min="6" max="12" width="12.5703125" customWidth="1"/>
    <col min="13" max="13" width="9.28515625" customWidth="1"/>
  </cols>
  <sheetData>
    <row r="1" spans="1:14" ht="30" customHeight="1" thickBot="1" x14ac:dyDescent="0.35">
      <c r="B1" s="176" t="s">
        <v>116</v>
      </c>
      <c r="C1" s="176"/>
      <c r="D1" s="176"/>
      <c r="E1" s="176"/>
      <c r="F1" s="176"/>
      <c r="G1" s="176"/>
      <c r="H1" s="176"/>
      <c r="I1" s="176"/>
      <c r="J1" s="176"/>
      <c r="K1" s="176"/>
      <c r="L1" s="176"/>
    </row>
    <row r="2" spans="1:14" ht="15.75" customHeight="1" thickTop="1" thickBot="1" x14ac:dyDescent="0.3">
      <c r="B2" s="208" t="s">
        <v>49</v>
      </c>
      <c r="C2" s="209"/>
      <c r="D2" s="97" t="s">
        <v>1</v>
      </c>
      <c r="E2" s="189">
        <f>Caratula!C4</f>
        <v>0</v>
      </c>
      <c r="F2" s="190"/>
      <c r="G2" s="191"/>
      <c r="H2" s="182" t="s">
        <v>115</v>
      </c>
      <c r="I2" s="182"/>
      <c r="J2" s="182"/>
      <c r="K2" s="182"/>
      <c r="L2" s="183"/>
      <c r="M2" s="7"/>
      <c r="N2" s="7"/>
    </row>
    <row r="3" spans="1:14" ht="16.5" thickTop="1" thickBot="1" x14ac:dyDescent="0.3">
      <c r="B3" s="210" t="s">
        <v>49</v>
      </c>
      <c r="C3" s="211"/>
      <c r="D3" s="97" t="s">
        <v>2</v>
      </c>
      <c r="E3" s="192">
        <f>Caratula!C5</f>
        <v>0</v>
      </c>
      <c r="F3" s="193"/>
      <c r="G3" s="194"/>
      <c r="H3" s="184"/>
      <c r="I3" s="184"/>
      <c r="J3" s="184"/>
      <c r="K3" s="184"/>
      <c r="L3" s="185"/>
      <c r="M3" s="7"/>
      <c r="N3" s="7"/>
    </row>
    <row r="4" spans="1:14" ht="16.5" thickTop="1" thickBot="1" x14ac:dyDescent="0.3">
      <c r="B4" s="212" t="s">
        <v>37</v>
      </c>
      <c r="C4" s="213"/>
      <c r="D4" s="97" t="s">
        <v>46</v>
      </c>
      <c r="E4" s="195"/>
      <c r="F4" s="196"/>
      <c r="G4" s="197"/>
      <c r="H4" s="184"/>
      <c r="I4" s="184"/>
      <c r="J4" s="184"/>
      <c r="K4" s="184"/>
      <c r="L4" s="185"/>
      <c r="M4" s="7"/>
      <c r="N4" s="7"/>
    </row>
    <row r="5" spans="1:14" ht="12" customHeight="1" thickTop="1" x14ac:dyDescent="0.25">
      <c r="B5" s="44"/>
      <c r="C5" s="45"/>
      <c r="D5" s="45"/>
      <c r="E5" s="45"/>
      <c r="F5" s="46"/>
      <c r="G5" s="47"/>
      <c r="H5" s="186"/>
      <c r="I5" s="187"/>
      <c r="J5" s="187"/>
      <c r="K5" s="187"/>
      <c r="L5" s="188"/>
    </row>
    <row r="6" spans="1:14" s="1" customFormat="1" ht="15.75" thickBot="1" x14ac:dyDescent="0.3">
      <c r="A6" s="27"/>
      <c r="B6" s="177" t="s">
        <v>24</v>
      </c>
      <c r="C6" s="177" t="s">
        <v>6</v>
      </c>
      <c r="D6" s="198" t="s">
        <v>40</v>
      </c>
      <c r="E6" s="205" t="s">
        <v>0</v>
      </c>
      <c r="F6" s="200" t="s">
        <v>47</v>
      </c>
      <c r="G6" s="202" t="s">
        <v>22</v>
      </c>
      <c r="H6" s="203"/>
      <c r="I6" s="203"/>
      <c r="J6" s="203"/>
      <c r="K6" s="203"/>
      <c r="L6" s="204"/>
    </row>
    <row r="7" spans="1:14" s="1" customFormat="1" ht="37.5" customHeight="1" thickTop="1" x14ac:dyDescent="0.25">
      <c r="A7" s="27"/>
      <c r="B7" s="178"/>
      <c r="C7" s="178"/>
      <c r="D7" s="199"/>
      <c r="E7" s="206"/>
      <c r="F7" s="201"/>
      <c r="G7" s="3" t="s">
        <v>114</v>
      </c>
      <c r="H7" s="5" t="s">
        <v>31</v>
      </c>
      <c r="I7" s="3" t="s">
        <v>48</v>
      </c>
      <c r="J7" s="12" t="s">
        <v>10</v>
      </c>
      <c r="K7" s="3" t="s">
        <v>28</v>
      </c>
      <c r="L7" s="24" t="s">
        <v>5</v>
      </c>
    </row>
    <row r="8" spans="1:14" s="1" customFormat="1" ht="19.5" customHeight="1" thickBot="1" x14ac:dyDescent="0.3">
      <c r="A8" s="27"/>
      <c r="B8" s="13" t="s">
        <v>49</v>
      </c>
      <c r="C8" s="15" t="s">
        <v>49</v>
      </c>
      <c r="D8" s="43" t="s">
        <v>37</v>
      </c>
      <c r="E8" s="28" t="s">
        <v>49</v>
      </c>
      <c r="F8" s="18" t="s">
        <v>37</v>
      </c>
      <c r="G8" s="19" t="s">
        <v>37</v>
      </c>
      <c r="H8" s="20" t="s">
        <v>37</v>
      </c>
      <c r="I8" s="19" t="s">
        <v>37</v>
      </c>
      <c r="J8" s="14" t="s">
        <v>49</v>
      </c>
      <c r="K8" s="19" t="s">
        <v>37</v>
      </c>
      <c r="L8" s="25" t="s">
        <v>49</v>
      </c>
    </row>
    <row r="9" spans="1:14" ht="15.75" thickTop="1" x14ac:dyDescent="0.25">
      <c r="A9" s="6"/>
      <c r="B9" s="227" t="s">
        <v>27</v>
      </c>
      <c r="C9" s="29">
        <v>37</v>
      </c>
      <c r="D9" s="40" t="s">
        <v>29</v>
      </c>
      <c r="E9" s="68" t="b">
        <f>IF(F9&lt;I26,"FO CORTADA",IF(F9&lt;I29,"LIMPIAR CONECTOR",IF(F9&lt;I25,"OK")))</f>
        <v>0</v>
      </c>
      <c r="F9" s="60"/>
      <c r="G9" s="48"/>
      <c r="H9" s="65"/>
      <c r="I9" s="63"/>
      <c r="J9" s="69" t="str">
        <f t="shared" ref="J9:J20" si="0">IF(E9="OK",(F9-I9),"FO cortada")</f>
        <v>FO cortada</v>
      </c>
      <c r="K9" s="21"/>
      <c r="L9" s="70" t="str">
        <f t="shared" ref="L9:L20" si="1">IF(E9="OK",(G9+K9)/2,"FO cortada")</f>
        <v>FO cortada</v>
      </c>
    </row>
    <row r="10" spans="1:14" x14ac:dyDescent="0.25">
      <c r="A10" s="6"/>
      <c r="B10" s="228"/>
      <c r="C10" s="30">
        <v>38</v>
      </c>
      <c r="D10" s="41" t="s">
        <v>29</v>
      </c>
      <c r="E10" s="68" t="b">
        <f>IF(F10&lt;I26,"FO CORTADA",IF(F10&lt;I29,"LIMPIAR CONECTOR",IF(F10&lt;I25,"OK")))</f>
        <v>0</v>
      </c>
      <c r="F10" s="61"/>
      <c r="G10" s="16"/>
      <c r="H10" s="66"/>
      <c r="I10" s="64"/>
      <c r="J10" s="69" t="str">
        <f t="shared" si="0"/>
        <v>FO cortada</v>
      </c>
      <c r="K10" s="22"/>
      <c r="L10" s="70" t="str">
        <f t="shared" si="1"/>
        <v>FO cortada</v>
      </c>
    </row>
    <row r="11" spans="1:14" x14ac:dyDescent="0.25">
      <c r="A11" s="6"/>
      <c r="B11" s="228"/>
      <c r="C11" s="31">
        <v>39</v>
      </c>
      <c r="D11" s="41" t="s">
        <v>29</v>
      </c>
      <c r="E11" s="68" t="b">
        <f>IF(F11&lt;I26,"FO CORTADA",IF(F11&lt;I29,"LIMPIAR CONECTOR",IF(F11&lt;I25,"OK")))</f>
        <v>0</v>
      </c>
      <c r="F11" s="61"/>
      <c r="G11" s="16"/>
      <c r="H11" s="66"/>
      <c r="I11" s="64"/>
      <c r="J11" s="69" t="str">
        <f t="shared" si="0"/>
        <v>FO cortada</v>
      </c>
      <c r="K11" s="22"/>
      <c r="L11" s="70" t="str">
        <f t="shared" si="1"/>
        <v>FO cortada</v>
      </c>
    </row>
    <row r="12" spans="1:14" x14ac:dyDescent="0.25">
      <c r="A12" s="6"/>
      <c r="B12" s="228"/>
      <c r="C12" s="85">
        <v>40</v>
      </c>
      <c r="D12" s="41" t="s">
        <v>29</v>
      </c>
      <c r="E12" s="68" t="b">
        <f>IF(F12&lt;I26,"FO CORTADA",IF(F12&lt;I29,"LIMPIAR CONECTOR",IF(F12&lt;I25,"OK")))</f>
        <v>0</v>
      </c>
      <c r="F12" s="61"/>
      <c r="G12" s="16"/>
      <c r="H12" s="66"/>
      <c r="I12" s="64"/>
      <c r="J12" s="69" t="str">
        <f t="shared" si="0"/>
        <v>FO cortada</v>
      </c>
      <c r="K12" s="22"/>
      <c r="L12" s="70" t="str">
        <f t="shared" si="1"/>
        <v>FO cortada</v>
      </c>
    </row>
    <row r="13" spans="1:14" x14ac:dyDescent="0.25">
      <c r="A13" s="6"/>
      <c r="B13" s="228"/>
      <c r="C13" s="32">
        <v>41</v>
      </c>
      <c r="D13" s="41" t="s">
        <v>29</v>
      </c>
      <c r="E13" s="68" t="b">
        <f>IF(F13&lt;I26,"FO CORTADA",IF(F13&lt;I29,"LIMPIAR CONECTOR",IF(F13&lt;I25,"OK")))</f>
        <v>0</v>
      </c>
      <c r="F13" s="61"/>
      <c r="G13" s="16"/>
      <c r="H13" s="66"/>
      <c r="I13" s="64"/>
      <c r="J13" s="69" t="str">
        <f t="shared" si="0"/>
        <v>FO cortada</v>
      </c>
      <c r="K13" s="22"/>
      <c r="L13" s="70" t="str">
        <f t="shared" si="1"/>
        <v>FO cortada</v>
      </c>
    </row>
    <row r="14" spans="1:14" x14ac:dyDescent="0.25">
      <c r="A14" s="6"/>
      <c r="B14" s="228"/>
      <c r="C14" s="33">
        <v>42</v>
      </c>
      <c r="D14" s="41" t="s">
        <v>29</v>
      </c>
      <c r="E14" s="68" t="b">
        <f>IF(F14&lt;I26,"FO CORTADA",IF(F14&lt;I29,"LIMPIAR CONECTOR",IF(F14&lt;I25,"OK")))</f>
        <v>0</v>
      </c>
      <c r="F14" s="61"/>
      <c r="G14" s="16"/>
      <c r="H14" s="66"/>
      <c r="I14" s="64"/>
      <c r="J14" s="69" t="str">
        <f t="shared" si="0"/>
        <v>FO cortada</v>
      </c>
      <c r="K14" s="22"/>
      <c r="L14" s="70" t="str">
        <f t="shared" si="1"/>
        <v>FO cortada</v>
      </c>
      <c r="N14" s="56"/>
    </row>
    <row r="15" spans="1:14" x14ac:dyDescent="0.25">
      <c r="A15" s="6"/>
      <c r="B15" s="228"/>
      <c r="C15" s="34">
        <v>43</v>
      </c>
      <c r="D15" s="41" t="s">
        <v>29</v>
      </c>
      <c r="E15" s="68" t="b">
        <f>IF(F15&lt;I26,"FO CORTADA",IF(F15&lt;I29,"LIMPIAR CONECTOR",IF(F15&lt;I25,"OK")))</f>
        <v>0</v>
      </c>
      <c r="F15" s="61"/>
      <c r="G15" s="16"/>
      <c r="H15" s="66"/>
      <c r="I15" s="64"/>
      <c r="J15" s="69" t="str">
        <f t="shared" si="0"/>
        <v>FO cortada</v>
      </c>
      <c r="K15" s="22"/>
      <c r="L15" s="70" t="str">
        <f t="shared" si="1"/>
        <v>FO cortada</v>
      </c>
    </row>
    <row r="16" spans="1:14" x14ac:dyDescent="0.25">
      <c r="A16" s="6"/>
      <c r="B16" s="228"/>
      <c r="C16" s="35">
        <v>44</v>
      </c>
      <c r="D16" s="41" t="s">
        <v>29</v>
      </c>
      <c r="E16" s="68" t="b">
        <f>IF(F16&lt;I26,"FO CORTADA",IF(F16&lt;I29,"LIMPIAR CONECTOR",IF(F16&lt;I25,"OK")))</f>
        <v>0</v>
      </c>
      <c r="F16" s="61"/>
      <c r="G16" s="16"/>
      <c r="H16" s="66"/>
      <c r="I16" s="64"/>
      <c r="J16" s="69" t="str">
        <f t="shared" si="0"/>
        <v>FO cortada</v>
      </c>
      <c r="K16" s="22"/>
      <c r="L16" s="70" t="str">
        <f t="shared" si="1"/>
        <v>FO cortada</v>
      </c>
    </row>
    <row r="17" spans="1:12" x14ac:dyDescent="0.25">
      <c r="A17" s="6"/>
      <c r="B17" s="228"/>
      <c r="C17" s="36">
        <v>45</v>
      </c>
      <c r="D17" s="41" t="s">
        <v>29</v>
      </c>
      <c r="E17" s="68" t="b">
        <f>IF(F17&lt;I26,"FO CORTADA",IF(F17&lt;I29,"LIMPIAR CONECTOR",IF(F17&lt;I25,"OK")))</f>
        <v>0</v>
      </c>
      <c r="F17" s="61"/>
      <c r="G17" s="16"/>
      <c r="H17" s="66"/>
      <c r="I17" s="64"/>
      <c r="J17" s="69" t="str">
        <f t="shared" si="0"/>
        <v>FO cortada</v>
      </c>
      <c r="K17" s="22"/>
      <c r="L17" s="70" t="str">
        <f t="shared" si="1"/>
        <v>FO cortada</v>
      </c>
    </row>
    <row r="18" spans="1:12" x14ac:dyDescent="0.25">
      <c r="A18" s="6"/>
      <c r="B18" s="228"/>
      <c r="C18" s="37">
        <v>46</v>
      </c>
      <c r="D18" s="41" t="s">
        <v>29</v>
      </c>
      <c r="E18" s="68" t="b">
        <f>IF(F18&lt;I26,"FO CORTADA",IF(F18&lt;I29,"LIMPIAR CONECTOR",IF(F18&lt;I25,"OK")))</f>
        <v>0</v>
      </c>
      <c r="F18" s="61"/>
      <c r="G18" s="16"/>
      <c r="H18" s="66"/>
      <c r="I18" s="64"/>
      <c r="J18" s="69" t="str">
        <f t="shared" si="0"/>
        <v>FO cortada</v>
      </c>
      <c r="K18" s="22"/>
      <c r="L18" s="70" t="str">
        <f t="shared" si="1"/>
        <v>FO cortada</v>
      </c>
    </row>
    <row r="19" spans="1:12" x14ac:dyDescent="0.25">
      <c r="A19" s="6"/>
      <c r="B19" s="228"/>
      <c r="C19" s="38">
        <v>47</v>
      </c>
      <c r="D19" s="41" t="s">
        <v>29</v>
      </c>
      <c r="E19" s="68" t="b">
        <f>IF(F19&lt;I26,"FO CORTADA",IF(F19&lt;I29,"LIMPIAR CONECTOR",IF(F19&lt;I25,"OK")))</f>
        <v>0</v>
      </c>
      <c r="F19" s="61"/>
      <c r="G19" s="16"/>
      <c r="H19" s="66"/>
      <c r="I19" s="64"/>
      <c r="J19" s="69" t="str">
        <f t="shared" si="0"/>
        <v>FO cortada</v>
      </c>
      <c r="K19" s="22"/>
      <c r="L19" s="70" t="str">
        <f t="shared" si="1"/>
        <v>FO cortada</v>
      </c>
    </row>
    <row r="20" spans="1:12" ht="15.75" thickBot="1" x14ac:dyDescent="0.3">
      <c r="A20" s="6"/>
      <c r="B20" s="229"/>
      <c r="C20" s="39">
        <v>48</v>
      </c>
      <c r="D20" s="42" t="s">
        <v>29</v>
      </c>
      <c r="E20" s="68" t="b">
        <f>IF(F20&lt;I26,"FO CORTADA",IF(F20&lt;I29,"LIMPIAR CONECTOR",IF(F20&lt;I25,"OK")))</f>
        <v>0</v>
      </c>
      <c r="F20" s="62"/>
      <c r="G20" s="17"/>
      <c r="H20" s="67"/>
      <c r="I20" s="76"/>
      <c r="J20" s="69" t="str">
        <f t="shared" si="0"/>
        <v>FO cortada</v>
      </c>
      <c r="K20" s="23"/>
      <c r="L20" s="70" t="str">
        <f t="shared" si="1"/>
        <v>FO cortada</v>
      </c>
    </row>
    <row r="21" spans="1:12" ht="15.75" thickTop="1" x14ac:dyDescent="0.25">
      <c r="C21" s="4"/>
      <c r="F21" s="2"/>
      <c r="J21" s="4"/>
    </row>
    <row r="22" spans="1:12" s="8" customFormat="1" ht="15.75" customHeight="1" x14ac:dyDescent="0.25">
      <c r="D22" s="9"/>
      <c r="E22" s="9"/>
      <c r="F22" s="10"/>
      <c r="G22" s="11"/>
      <c r="I22" s="11"/>
    </row>
    <row r="23" spans="1:12" s="8" customFormat="1" ht="15.75" hidden="1" customHeight="1" x14ac:dyDescent="0.25">
      <c r="D23" s="9"/>
      <c r="E23" s="9"/>
      <c r="F23" s="207" t="s">
        <v>106</v>
      </c>
      <c r="G23" s="207"/>
      <c r="H23" s="207"/>
      <c r="I23" s="207"/>
    </row>
    <row r="24" spans="1:12" s="8" customFormat="1" ht="15.75" hidden="1" customHeight="1" x14ac:dyDescent="0.25">
      <c r="D24" s="9" t="s">
        <v>29</v>
      </c>
      <c r="E24" s="9"/>
      <c r="F24" s="57" t="s">
        <v>111</v>
      </c>
      <c r="G24" s="57" t="s">
        <v>113</v>
      </c>
      <c r="H24" s="58" t="s">
        <v>112</v>
      </c>
      <c r="I24" s="59" t="s">
        <v>30</v>
      </c>
    </row>
    <row r="25" spans="1:12" s="8" customFormat="1" ht="15.75" hidden="1" customHeight="1" x14ac:dyDescent="0.25">
      <c r="D25" s="9" t="s">
        <v>7</v>
      </c>
      <c r="E25" s="9"/>
      <c r="F25" s="58">
        <f>E4</f>
        <v>0</v>
      </c>
      <c r="G25" s="81">
        <v>3.0000000000000001E-3</v>
      </c>
      <c r="H25" s="83">
        <f>F25*G25</f>
        <v>0</v>
      </c>
      <c r="I25" s="79">
        <f>F25+H25</f>
        <v>0</v>
      </c>
    </row>
    <row r="26" spans="1:12" s="8" customFormat="1" ht="15.75" hidden="1" customHeight="1" x14ac:dyDescent="0.25">
      <c r="D26" s="9" t="s">
        <v>8</v>
      </c>
      <c r="E26" s="9"/>
      <c r="F26" s="58">
        <f>E4</f>
        <v>0</v>
      </c>
      <c r="G26" s="81">
        <v>0.01</v>
      </c>
      <c r="H26" s="83">
        <f>F26*G26</f>
        <v>0</v>
      </c>
      <c r="I26" s="79">
        <f>F26-H26</f>
        <v>0</v>
      </c>
    </row>
    <row r="27" spans="1:12" s="8" customFormat="1" ht="15.75" hidden="1" customHeight="1" x14ac:dyDescent="0.25">
      <c r="D27" s="9" t="s">
        <v>9</v>
      </c>
      <c r="E27" s="9"/>
      <c r="F27" s="214" t="s">
        <v>107</v>
      </c>
      <c r="G27" s="214"/>
      <c r="H27" s="214"/>
      <c r="I27" s="214"/>
    </row>
    <row r="28" spans="1:12" s="8" customFormat="1" ht="15.75" hidden="1" customHeight="1" x14ac:dyDescent="0.25">
      <c r="D28" s="9" t="s">
        <v>23</v>
      </c>
      <c r="E28" s="9"/>
      <c r="F28" s="57" t="s">
        <v>111</v>
      </c>
      <c r="G28" s="57" t="s">
        <v>113</v>
      </c>
      <c r="H28" s="58" t="s">
        <v>112</v>
      </c>
      <c r="I28" s="59" t="s">
        <v>30</v>
      </c>
    </row>
    <row r="29" spans="1:12" s="8" customFormat="1" ht="15.75" hidden="1" customHeight="1" x14ac:dyDescent="0.25">
      <c r="F29" s="78">
        <f>E4</f>
        <v>0</v>
      </c>
      <c r="G29" s="82">
        <v>5.0000000000000001E-3</v>
      </c>
      <c r="H29" s="84">
        <f>F29*G29</f>
        <v>0</v>
      </c>
      <c r="I29" s="80">
        <f>F29-H29</f>
        <v>0</v>
      </c>
    </row>
  </sheetData>
  <mergeCells count="17">
    <mergeCell ref="B9:B20"/>
    <mergeCell ref="F23:I23"/>
    <mergeCell ref="F27:I27"/>
    <mergeCell ref="B6:B7"/>
    <mergeCell ref="C6:C7"/>
    <mergeCell ref="D6:D7"/>
    <mergeCell ref="E6:E7"/>
    <mergeCell ref="F6:F7"/>
    <mergeCell ref="G6:L6"/>
    <mergeCell ref="B1:L1"/>
    <mergeCell ref="E2:G2"/>
    <mergeCell ref="H2:L5"/>
    <mergeCell ref="E3:G3"/>
    <mergeCell ref="E4:G4"/>
    <mergeCell ref="B2:C2"/>
    <mergeCell ref="B3:C3"/>
    <mergeCell ref="B4:C4"/>
  </mergeCells>
  <conditionalFormatting sqref="C9">
    <cfRule type="expression" dxfId="113" priority="114">
      <formula>$D$9</formula>
    </cfRule>
  </conditionalFormatting>
  <conditionalFormatting sqref="D25:E25">
    <cfRule type="expression" dxfId="112" priority="113">
      <formula>$D$25</formula>
    </cfRule>
  </conditionalFormatting>
  <conditionalFormatting sqref="K23">
    <cfRule type="cellIs" dxfId="111" priority="112" operator="greaterThan">
      <formula>$I$25</formula>
    </cfRule>
  </conditionalFormatting>
  <conditionalFormatting sqref="D9:E20">
    <cfRule type="cellIs" dxfId="110" priority="110" operator="equal">
      <formula>$D$24</formula>
    </cfRule>
    <cfRule type="expression" dxfId="109" priority="111">
      <formula>$D$22</formula>
    </cfRule>
  </conditionalFormatting>
  <conditionalFormatting sqref="D9:E20">
    <cfRule type="expression" dxfId="108" priority="109">
      <formula>$D$25</formula>
    </cfRule>
  </conditionalFormatting>
  <conditionalFormatting sqref="H9:H20">
    <cfRule type="cellIs" dxfId="107" priority="103" operator="lessThan">
      <formula>0</formula>
    </cfRule>
    <cfRule type="cellIs" dxfId="106" priority="104" operator="greaterThan">
      <formula>0</formula>
    </cfRule>
    <cfRule type="cellIs" dxfId="105" priority="105" operator="lessThan">
      <formula>0</formula>
    </cfRule>
    <cfRule type="cellIs" dxfId="104" priority="106" operator="greaterThan">
      <formula>0</formula>
    </cfRule>
  </conditionalFormatting>
  <conditionalFormatting sqref="D9:D20">
    <cfRule type="containsText" dxfId="103" priority="102" operator="containsText" text="FO CORTADA">
      <formula>NOT(ISERROR(SEARCH("FO CORTADA",D9)))</formula>
    </cfRule>
  </conditionalFormatting>
  <conditionalFormatting sqref="D9:K20">
    <cfRule type="expression" dxfId="102" priority="95">
      <formula>$D9="SERV"</formula>
    </cfRule>
    <cfRule type="expression" dxfId="101" priority="107">
      <formula>$D9="RTU"</formula>
    </cfRule>
  </conditionalFormatting>
  <conditionalFormatting sqref="F9:F20">
    <cfRule type="cellIs" dxfId="100" priority="100" operator="greaterThan">
      <formula>$I$25</formula>
    </cfRule>
    <cfRule type="cellIs" dxfId="99" priority="101" operator="lessThan">
      <formula>$I$26</formula>
    </cfRule>
  </conditionalFormatting>
  <conditionalFormatting sqref="G9:G20">
    <cfRule type="cellIs" dxfId="98" priority="97" operator="lessThan">
      <formula>-0.15</formula>
    </cfRule>
    <cfRule type="cellIs" dxfId="97" priority="99" operator="greaterThan">
      <formula>0.15</formula>
    </cfRule>
  </conditionalFormatting>
  <conditionalFormatting sqref="K9:K20">
    <cfRule type="cellIs" dxfId="96" priority="96" operator="lessThan">
      <formula>-0.15</formula>
    </cfRule>
    <cfRule type="cellIs" dxfId="95" priority="98" operator="greaterThan">
      <formula>0.15</formula>
    </cfRule>
  </conditionalFormatting>
  <conditionalFormatting sqref="E9:E20">
    <cfRule type="expression" dxfId="94" priority="93">
      <formula>$E9="FO Cortada"</formula>
    </cfRule>
    <cfRule type="expression" dxfId="93" priority="94">
      <formula>$E9="OK"</formula>
    </cfRule>
  </conditionalFormatting>
  <conditionalFormatting sqref="L9:L20">
    <cfRule type="cellIs" dxfId="92" priority="83" operator="lessThan">
      <formula>0</formula>
    </cfRule>
    <cfRule type="cellIs" dxfId="91" priority="92" operator="greaterThan">
      <formula>0.1</formula>
    </cfRule>
  </conditionalFormatting>
  <conditionalFormatting sqref="L9:L20">
    <cfRule type="cellIs" dxfId="90" priority="87" operator="greaterThan">
      <formula>0.1</formula>
    </cfRule>
    <cfRule type="cellIs" dxfId="89" priority="91" operator="greaterThan">
      <formula>0.1</formula>
    </cfRule>
  </conditionalFormatting>
  <conditionalFormatting sqref="L9:L20">
    <cfRule type="expression" dxfId="88" priority="86">
      <formula>$D9="SERV"</formula>
    </cfRule>
    <cfRule type="expression" dxfId="87" priority="88">
      <formula>$D9="RTU"</formula>
    </cfRule>
    <cfRule type="expression" dxfId="86" priority="89">
      <formula>$D9="MPLS"</formula>
    </cfRule>
  </conditionalFormatting>
  <conditionalFormatting sqref="E9:L20">
    <cfRule type="expression" dxfId="85" priority="90">
      <formula>$D9="DWDM"</formula>
    </cfRule>
    <cfRule type="expression" dxfId="84" priority="108">
      <formula>$D9="MPLS"</formula>
    </cfRule>
  </conditionalFormatting>
  <conditionalFormatting sqref="L9">
    <cfRule type="expression" dxfId="83" priority="85">
      <formula>$D$9="DWDM"</formula>
    </cfRule>
  </conditionalFormatting>
  <conditionalFormatting sqref="L10">
    <cfRule type="expression" dxfId="82" priority="84">
      <formula>$D$10="DWDM"</formula>
    </cfRule>
  </conditionalFormatting>
  <conditionalFormatting sqref="L11">
    <cfRule type="expression" dxfId="81" priority="82">
      <formula>$D$11="DWDM"</formula>
    </cfRule>
  </conditionalFormatting>
  <conditionalFormatting sqref="L12">
    <cfRule type="expression" dxfId="80" priority="81">
      <formula>$D$12="DWDM"</formula>
    </cfRule>
  </conditionalFormatting>
  <conditionalFormatting sqref="L13">
    <cfRule type="expression" dxfId="79" priority="80">
      <formula>$D$13="DWDM"</formula>
    </cfRule>
  </conditionalFormatting>
  <conditionalFormatting sqref="L14">
    <cfRule type="expression" dxfId="78" priority="79">
      <formula>$D$14="DWDM"</formula>
    </cfRule>
  </conditionalFormatting>
  <conditionalFormatting sqref="L15">
    <cfRule type="expression" dxfId="77" priority="78">
      <formula>$D$15="DWDM"</formula>
    </cfRule>
  </conditionalFormatting>
  <conditionalFormatting sqref="L16">
    <cfRule type="expression" dxfId="76" priority="77">
      <formula>$D$16="DWDM"</formula>
    </cfRule>
  </conditionalFormatting>
  <conditionalFormatting sqref="L17">
    <cfRule type="expression" dxfId="75" priority="76">
      <formula>$D$17="DWDM"</formula>
    </cfRule>
  </conditionalFormatting>
  <conditionalFormatting sqref="L18">
    <cfRule type="expression" dxfId="74" priority="75">
      <formula>$D$18="DWDM"</formula>
    </cfRule>
  </conditionalFormatting>
  <conditionalFormatting sqref="L19">
    <cfRule type="expression" dxfId="73" priority="74">
      <formula>$D$19="DWDM"</formula>
    </cfRule>
  </conditionalFormatting>
  <conditionalFormatting sqref="L20">
    <cfRule type="expression" dxfId="72" priority="73">
      <formula>$D$20="DWDM"</formula>
    </cfRule>
  </conditionalFormatting>
  <conditionalFormatting sqref="E10:L10">
    <cfRule type="expression" dxfId="71" priority="47">
      <formula>$D$10="SERV"</formula>
    </cfRule>
    <cfRule type="expression" dxfId="70" priority="59">
      <formula>$D$10="RTU"</formula>
    </cfRule>
    <cfRule type="expression" dxfId="69" priority="72">
      <formula>$D$10="MPLS"</formula>
    </cfRule>
  </conditionalFormatting>
  <conditionalFormatting sqref="E9:L9">
    <cfRule type="expression" dxfId="68" priority="48">
      <formula>$D$9="SERV"</formula>
    </cfRule>
    <cfRule type="expression" dxfId="67" priority="60">
      <formula>$D$9="RTU"</formula>
    </cfRule>
    <cfRule type="expression" dxfId="66" priority="71">
      <formula>$D$9="MPLS"</formula>
    </cfRule>
  </conditionalFormatting>
  <conditionalFormatting sqref="E11:L11">
    <cfRule type="expression" dxfId="65" priority="46">
      <formula>$D$11="SERV"</formula>
    </cfRule>
    <cfRule type="expression" dxfId="64" priority="58">
      <formula>$D$11="RTU"</formula>
    </cfRule>
    <cfRule type="expression" dxfId="63" priority="70">
      <formula>$D$11="MPLS"</formula>
    </cfRule>
  </conditionalFormatting>
  <conditionalFormatting sqref="E12:L12">
    <cfRule type="expression" dxfId="62" priority="45">
      <formula>$D$12="SERV"</formula>
    </cfRule>
    <cfRule type="expression" dxfId="61" priority="57">
      <formula>$D$12="RTU"</formula>
    </cfRule>
    <cfRule type="expression" dxfId="60" priority="69">
      <formula>$D$12="MPLS"</formula>
    </cfRule>
  </conditionalFormatting>
  <conditionalFormatting sqref="E13:L13">
    <cfRule type="expression" dxfId="59" priority="44">
      <formula>$D$13="SERV"</formula>
    </cfRule>
    <cfRule type="expression" dxfId="58" priority="56">
      <formula>$D$13="RTU"</formula>
    </cfRule>
    <cfRule type="expression" dxfId="57" priority="68">
      <formula>$D$13="MPLS"</formula>
    </cfRule>
  </conditionalFormatting>
  <conditionalFormatting sqref="E14:L14">
    <cfRule type="expression" dxfId="56" priority="43">
      <formula>$D$14="SERV"</formula>
    </cfRule>
    <cfRule type="expression" dxfId="55" priority="55">
      <formula>$D$14="RTU"</formula>
    </cfRule>
    <cfRule type="expression" dxfId="54" priority="67">
      <formula>$D$14="MPLS"</formula>
    </cfRule>
  </conditionalFormatting>
  <conditionalFormatting sqref="E15:L15">
    <cfRule type="expression" dxfId="53" priority="42">
      <formula>$D$15="SERV"</formula>
    </cfRule>
    <cfRule type="expression" dxfId="52" priority="54">
      <formula>$D$15="RTU"</formula>
    </cfRule>
    <cfRule type="expression" dxfId="51" priority="66">
      <formula>$D$15="MPLS"</formula>
    </cfRule>
  </conditionalFormatting>
  <conditionalFormatting sqref="E16:L16">
    <cfRule type="expression" dxfId="50" priority="41">
      <formula>$D$16="SERV"</formula>
    </cfRule>
    <cfRule type="expression" dxfId="49" priority="53">
      <formula>$D$16="RTU"</formula>
    </cfRule>
    <cfRule type="expression" dxfId="48" priority="65">
      <formula>$D$16="MPLS"</formula>
    </cfRule>
  </conditionalFormatting>
  <conditionalFormatting sqref="E17:L17">
    <cfRule type="expression" dxfId="47" priority="40">
      <formula>$D$17="SERV"</formula>
    </cfRule>
    <cfRule type="expression" dxfId="46" priority="52">
      <formula>$D$17="RTU"</formula>
    </cfRule>
    <cfRule type="expression" dxfId="45" priority="64">
      <formula>$D$17="MPLS"</formula>
    </cfRule>
  </conditionalFormatting>
  <conditionalFormatting sqref="E18:L18">
    <cfRule type="expression" dxfId="44" priority="39">
      <formula>$D$18="SERV"</formula>
    </cfRule>
    <cfRule type="expression" dxfId="43" priority="51">
      <formula>$D$18="RTU"</formula>
    </cfRule>
    <cfRule type="expression" dxfId="42" priority="63">
      <formula>$D$18="MPLS"</formula>
    </cfRule>
  </conditionalFormatting>
  <conditionalFormatting sqref="E19:L19">
    <cfRule type="expression" dxfId="41" priority="38">
      <formula>$D$19="SERV"</formula>
    </cfRule>
    <cfRule type="expression" dxfId="40" priority="50">
      <formula>$D$19="RTU"</formula>
    </cfRule>
    <cfRule type="expression" dxfId="39" priority="62">
      <formula>$D$19="MPLS"</formula>
    </cfRule>
  </conditionalFormatting>
  <conditionalFormatting sqref="E20:L20">
    <cfRule type="expression" dxfId="38" priority="37">
      <formula>$D$20="SERV"</formula>
    </cfRule>
    <cfRule type="expression" dxfId="37" priority="49">
      <formula>$D$20="RTU"</formula>
    </cfRule>
    <cfRule type="expression" dxfId="36" priority="61">
      <formula>$D$20="MPLS"</formula>
    </cfRule>
  </conditionalFormatting>
  <conditionalFormatting sqref="D9">
    <cfRule type="expression" dxfId="35" priority="12">
      <formula>$D$9="SERV"</formula>
    </cfRule>
    <cfRule type="expression" dxfId="34" priority="24">
      <formula>$D$9="DWDM"</formula>
    </cfRule>
    <cfRule type="expression" dxfId="33" priority="36">
      <formula>$D$9="MPLS"</formula>
    </cfRule>
  </conditionalFormatting>
  <conditionalFormatting sqref="D10">
    <cfRule type="expression" dxfId="32" priority="11">
      <formula>$D$10="SERV"</formula>
    </cfRule>
    <cfRule type="expression" dxfId="31" priority="23">
      <formula>$D$10="DWDM"</formula>
    </cfRule>
    <cfRule type="expression" dxfId="30" priority="35">
      <formula>$D$10="MPLS"</formula>
    </cfRule>
  </conditionalFormatting>
  <conditionalFormatting sqref="D11">
    <cfRule type="expression" dxfId="29" priority="10">
      <formula>$D$11="SERV"</formula>
    </cfRule>
    <cfRule type="expression" dxfId="28" priority="22">
      <formula>$D$11="DWDM"</formula>
    </cfRule>
    <cfRule type="expression" dxfId="27" priority="34">
      <formula>$D$11="MPLS"</formula>
    </cfRule>
  </conditionalFormatting>
  <conditionalFormatting sqref="D12">
    <cfRule type="expression" dxfId="26" priority="9">
      <formula>$D$12="SERV"</formula>
    </cfRule>
    <cfRule type="expression" dxfId="25" priority="21">
      <formula>$D$12="DWDM"</formula>
    </cfRule>
    <cfRule type="expression" dxfId="24" priority="33">
      <formula>$D$12="MPLS"</formula>
    </cfRule>
  </conditionalFormatting>
  <conditionalFormatting sqref="D13">
    <cfRule type="expression" dxfId="23" priority="8">
      <formula>$D$13="SERV"</formula>
    </cfRule>
    <cfRule type="expression" dxfId="22" priority="20">
      <formula>$D$13="DWDM"</formula>
    </cfRule>
    <cfRule type="expression" dxfId="21" priority="32">
      <formula>$D$13="MPLS"</formula>
    </cfRule>
  </conditionalFormatting>
  <conditionalFormatting sqref="D14">
    <cfRule type="expression" dxfId="20" priority="7">
      <formula>$D$14="SERV"</formula>
    </cfRule>
    <cfRule type="expression" dxfId="19" priority="19">
      <formula>$D$14="DWDM"</formula>
    </cfRule>
    <cfRule type="expression" dxfId="18" priority="31">
      <formula>$D$14="MPLS"</formula>
    </cfRule>
  </conditionalFormatting>
  <conditionalFormatting sqref="D15">
    <cfRule type="expression" dxfId="17" priority="6">
      <formula>$D$15="SERV"</formula>
    </cfRule>
    <cfRule type="expression" dxfId="16" priority="18">
      <formula>$D$15="DWDM"</formula>
    </cfRule>
    <cfRule type="expression" dxfId="15" priority="30">
      <formula>$D$15="MPLS"</formula>
    </cfRule>
  </conditionalFormatting>
  <conditionalFormatting sqref="D16">
    <cfRule type="expression" dxfId="14" priority="5">
      <formula>$D$16="SERV"</formula>
    </cfRule>
    <cfRule type="expression" dxfId="13" priority="17">
      <formula>$D$16="DWDM"</formula>
    </cfRule>
    <cfRule type="expression" dxfId="12" priority="29">
      <formula>$D$16="MPLS"</formula>
    </cfRule>
  </conditionalFormatting>
  <conditionalFormatting sqref="D17">
    <cfRule type="expression" dxfId="11" priority="4">
      <formula>$D$17="SERV"</formula>
    </cfRule>
    <cfRule type="expression" dxfId="10" priority="16">
      <formula>$D$17="DWDM"</formula>
    </cfRule>
    <cfRule type="expression" dxfId="9" priority="28">
      <formula>$D$17="MPLS"</formula>
    </cfRule>
  </conditionalFormatting>
  <conditionalFormatting sqref="D18">
    <cfRule type="expression" dxfId="8" priority="3">
      <formula>$D$18="SERV"</formula>
    </cfRule>
    <cfRule type="expression" dxfId="7" priority="15">
      <formula>$D$18="DWDM"</formula>
    </cfRule>
    <cfRule type="expression" dxfId="6" priority="27">
      <formula>$D$18="MPLS"</formula>
    </cfRule>
  </conditionalFormatting>
  <conditionalFormatting sqref="D19">
    <cfRule type="expression" dxfId="5" priority="2">
      <formula>$D$19="SERV"</formula>
    </cfRule>
    <cfRule type="expression" dxfId="4" priority="14">
      <formula>$D$19="DWDM"</formula>
    </cfRule>
    <cfRule type="expression" dxfId="3" priority="26">
      <formula>$D$19="MPLS"</formula>
    </cfRule>
  </conditionalFormatting>
  <conditionalFormatting sqref="D20">
    <cfRule type="expression" dxfId="2" priority="1">
      <formula>$D$20="SERV"</formula>
    </cfRule>
    <cfRule type="expression" dxfId="1" priority="13">
      <formula>$D$20="DWDM"</formula>
    </cfRule>
    <cfRule type="expression" dxfId="0" priority="25">
      <formula>$D$20="MPLS"</formula>
    </cfRule>
  </conditionalFormatting>
  <dataValidations count="1">
    <dataValidation type="list" allowBlank="1" showInputMessage="1" showErrorMessage="1" sqref="D9:D20" xr:uid="{00000000-0002-0000-0600-000000000000}">
      <formula1>$D$24:$D$28</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7"/>
  <sheetViews>
    <sheetView workbookViewId="0">
      <selection activeCell="J14" sqref="J14"/>
    </sheetView>
  </sheetViews>
  <sheetFormatPr baseColWidth="10" defaultRowHeight="15" x14ac:dyDescent="0.25"/>
  <cols>
    <col min="1" max="1" width="4" customWidth="1"/>
    <col min="2" max="2" width="15.28515625" bestFit="1" customWidth="1"/>
    <col min="3" max="3" width="19.28515625" customWidth="1"/>
  </cols>
  <sheetData>
    <row r="1" spans="1:11" ht="42.75" customHeight="1" x14ac:dyDescent="0.25">
      <c r="C1" s="108"/>
      <c r="D1" s="108"/>
      <c r="E1" s="108"/>
      <c r="F1" s="108"/>
      <c r="G1" s="108"/>
      <c r="H1" s="108"/>
    </row>
    <row r="2" spans="1:11" ht="19.5" customHeight="1" thickBot="1" x14ac:dyDescent="0.3">
      <c r="C2" s="236" t="s">
        <v>118</v>
      </c>
      <c r="D2" s="236"/>
      <c r="E2" s="236"/>
      <c r="F2" s="236"/>
      <c r="G2" s="236"/>
    </row>
    <row r="3" spans="1:11" ht="16.5" thickTop="1" thickBot="1" x14ac:dyDescent="0.3">
      <c r="B3" s="239" t="s">
        <v>43</v>
      </c>
      <c r="C3" s="239"/>
      <c r="D3" s="239"/>
      <c r="E3" s="240"/>
      <c r="F3" s="237">
        <v>44048</v>
      </c>
      <c r="G3" s="136"/>
    </row>
    <row r="4" spans="1:11" ht="16.5" thickTop="1" thickBot="1" x14ac:dyDescent="0.3">
      <c r="B4" s="239" t="s">
        <v>44</v>
      </c>
      <c r="C4" s="239"/>
      <c r="D4" s="239"/>
      <c r="E4" s="240"/>
      <c r="F4" s="238" t="s">
        <v>103</v>
      </c>
      <c r="G4" s="136"/>
    </row>
    <row r="5" spans="1:11" ht="16.5" customHeight="1" thickTop="1" thickBot="1" x14ac:dyDescent="0.3">
      <c r="B5" s="241" t="s">
        <v>45</v>
      </c>
      <c r="C5" s="241"/>
      <c r="D5" s="241"/>
      <c r="E5" s="242"/>
      <c r="F5" s="136" t="s">
        <v>102</v>
      </c>
      <c r="G5" s="136"/>
    </row>
    <row r="6" spans="1:11" ht="27.75" customHeight="1" thickTop="1" x14ac:dyDescent="0.25">
      <c r="B6" s="232" t="s">
        <v>127</v>
      </c>
      <c r="C6" s="233"/>
      <c r="D6" s="55" t="s">
        <v>125</v>
      </c>
      <c r="E6" s="55" t="s">
        <v>125</v>
      </c>
      <c r="F6" s="55" t="s">
        <v>41</v>
      </c>
      <c r="G6" s="55" t="s">
        <v>42</v>
      </c>
    </row>
    <row r="7" spans="1:11" ht="15.75" thickBot="1" x14ac:dyDescent="0.3">
      <c r="B7" s="234"/>
      <c r="C7" s="235"/>
      <c r="D7" s="107">
        <f>Caratula!C4</f>
        <v>0</v>
      </c>
      <c r="E7" s="107">
        <f>Caratula!C5</f>
        <v>0</v>
      </c>
      <c r="F7" s="54"/>
      <c r="G7" s="55"/>
    </row>
    <row r="8" spans="1:11" ht="16.5" thickTop="1" thickBot="1" x14ac:dyDescent="0.3">
      <c r="B8" s="53" t="s">
        <v>122</v>
      </c>
      <c r="C8" s="102">
        <f>Caratula!C4</f>
        <v>0</v>
      </c>
      <c r="D8" s="51">
        <v>1</v>
      </c>
      <c r="E8" s="51">
        <v>2</v>
      </c>
      <c r="F8" s="51">
        <v>17.84</v>
      </c>
      <c r="G8" s="75">
        <v>17.940000000000001</v>
      </c>
    </row>
    <row r="9" spans="1:11" ht="16.5" thickTop="1" thickBot="1" x14ac:dyDescent="0.3">
      <c r="B9" s="53" t="s">
        <v>122</v>
      </c>
      <c r="C9" s="102">
        <f>Caratula!C5</f>
        <v>0</v>
      </c>
      <c r="D9" s="51">
        <v>2</v>
      </c>
      <c r="E9" s="51">
        <v>1</v>
      </c>
      <c r="F9" s="51">
        <v>17.84</v>
      </c>
      <c r="G9" s="75">
        <v>17.940000000000001</v>
      </c>
    </row>
    <row r="10" spans="1:11" ht="16.5" thickTop="1" thickBot="1" x14ac:dyDescent="0.3">
      <c r="B10" s="53"/>
      <c r="C10" s="98"/>
      <c r="D10" s="99"/>
      <c r="E10" s="99"/>
      <c r="F10" s="100"/>
      <c r="G10" s="101"/>
    </row>
    <row r="11" spans="1:11" s="110" customFormat="1" ht="16.5" thickTop="1" thickBot="1" x14ac:dyDescent="0.3">
      <c r="B11" s="111" t="s">
        <v>123</v>
      </c>
      <c r="C11" s="114" t="str">
        <f>'FO 29-36'!E2</f>
        <v>Mendoza</v>
      </c>
      <c r="D11" s="112">
        <v>29</v>
      </c>
      <c r="E11" s="112">
        <v>30</v>
      </c>
      <c r="F11" s="112">
        <v>11.74</v>
      </c>
      <c r="G11" s="113">
        <v>11.75</v>
      </c>
      <c r="I11" s="230"/>
      <c r="J11" s="231"/>
      <c r="K11" s="231"/>
    </row>
    <row r="12" spans="1:11" ht="16.5" thickTop="1" thickBot="1" x14ac:dyDescent="0.3">
      <c r="B12" s="53" t="s">
        <v>123</v>
      </c>
      <c r="C12" s="114" t="str">
        <f>'FO 29-36'!E3</f>
        <v>Ugarteche</v>
      </c>
      <c r="D12" s="51">
        <v>30</v>
      </c>
      <c r="E12" s="51">
        <v>29</v>
      </c>
      <c r="F12" s="51">
        <v>11.74</v>
      </c>
      <c r="G12" s="75">
        <v>11.75</v>
      </c>
    </row>
    <row r="13" spans="1:11" ht="16.5" thickTop="1" thickBot="1" x14ac:dyDescent="0.3">
      <c r="B13" s="53"/>
      <c r="C13" s="106"/>
      <c r="D13" s="105"/>
      <c r="E13" s="105"/>
      <c r="F13" s="105"/>
      <c r="G13" s="104"/>
    </row>
    <row r="14" spans="1:11" ht="16.5" thickTop="1" thickBot="1" x14ac:dyDescent="0.3">
      <c r="B14" s="53" t="s">
        <v>124</v>
      </c>
      <c r="C14" s="103"/>
      <c r="D14" s="51"/>
      <c r="E14" s="51"/>
      <c r="F14" s="51"/>
      <c r="G14" s="52"/>
      <c r="I14" s="109"/>
    </row>
    <row r="15" spans="1:11" ht="16.5" thickTop="1" thickBot="1" x14ac:dyDescent="0.3">
      <c r="A15" s="6"/>
      <c r="B15" s="88"/>
      <c r="C15" s="88"/>
      <c r="D15" s="89"/>
      <c r="E15" s="89"/>
      <c r="F15" s="90" t="s">
        <v>119</v>
      </c>
      <c r="G15" s="91" t="s">
        <v>120</v>
      </c>
    </row>
    <row r="16" spans="1:11" ht="16.5" thickTop="1" thickBot="1" x14ac:dyDescent="0.3">
      <c r="B16" s="53" t="s">
        <v>9</v>
      </c>
      <c r="C16" s="53"/>
      <c r="D16" s="51">
        <v>12</v>
      </c>
      <c r="E16" s="51">
        <v>12</v>
      </c>
      <c r="F16" s="51"/>
      <c r="G16" s="92"/>
    </row>
    <row r="17" ht="15.75" thickTop="1" x14ac:dyDescent="0.25"/>
  </sheetData>
  <mergeCells count="9">
    <mergeCell ref="I11:K11"/>
    <mergeCell ref="B6:C7"/>
    <mergeCell ref="C2:G2"/>
    <mergeCell ref="F3:G3"/>
    <mergeCell ref="F4:G4"/>
    <mergeCell ref="F5:G5"/>
    <mergeCell ref="B3:E3"/>
    <mergeCell ref="B4:E4"/>
    <mergeCell ref="B5:E5"/>
  </mergeCells>
  <pageMargins left="0.7" right="0.7" top="0.75" bottom="0.75" header="0.3" footer="0.3"/>
  <pageSetup paperSize="9" orientation="portrait" r:id="rId1"/>
  <ignoredErrors>
    <ignoredError sqref="C9"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Caratula</vt:lpstr>
      <vt:lpstr>Tabla de configuraciones OTDR</vt:lpstr>
      <vt:lpstr>FO 1-12</vt:lpstr>
      <vt:lpstr>FO 13-24</vt:lpstr>
      <vt:lpstr>FO 25-28</vt:lpstr>
      <vt:lpstr>FO 29-36</vt:lpstr>
      <vt:lpstr>FO 37-48</vt:lpstr>
      <vt:lpstr>Certificación serv activos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Certificacion de empalmes Rep Definitiva</dc:title>
  <dc:subject>RFO</dc:subject>
  <dc:creator>Federico Miranda</dc:creator>
  <cp:lastModifiedBy>Contreras Marcelo Adrián</cp:lastModifiedBy>
  <dcterms:created xsi:type="dcterms:W3CDTF">2006-09-16T00:00:00Z</dcterms:created>
  <dcterms:modified xsi:type="dcterms:W3CDTF">2020-11-19T17:43:37Z</dcterms:modified>
</cp:coreProperties>
</file>